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plagnit-my.sharepoint.com/personal/conselhodecontribuintes_fazenda_niteroi_rj_gov_br/Documents/SGQ/SGQ-CC/Documentos/Documentos em elaboração/"/>
    </mc:Choice>
  </mc:AlternateContent>
  <xr:revisionPtr revIDLastSave="0" documentId="8_{7A51896A-D0A0-46BD-A7B7-9EBD72D30F62}" xr6:coauthVersionLast="47" xr6:coauthVersionMax="47" xr10:uidLastSave="{00000000-0000-0000-0000-000000000000}"/>
  <bookViews>
    <workbookView xWindow="2124" yWindow="984" windowWidth="20916" windowHeight="11976" xr2:uid="{A8B7C6C9-3FB1-4329-9F05-05F1C1408B53}"/>
  </bookViews>
  <sheets>
    <sheet name="Cabeçalho" sheetId="1" r:id="rId1"/>
    <sheet name="Tabelas Auxiliar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04" i="1"/>
  <c r="F162" i="1"/>
  <c r="F66" i="1"/>
  <c r="F57" i="1"/>
  <c r="F68" i="1"/>
  <c r="F69" i="1"/>
  <c r="F70" i="1"/>
  <c r="F71" i="1"/>
  <c r="F72" i="1"/>
  <c r="F73" i="1"/>
  <c r="F74" i="1"/>
  <c r="F75" i="1"/>
  <c r="F76" i="1"/>
  <c r="F67" i="1"/>
  <c r="F56" i="1"/>
  <c r="F58" i="1"/>
  <c r="F59" i="1"/>
  <c r="F60" i="1"/>
  <c r="F61" i="1"/>
  <c r="F62" i="1"/>
  <c r="F63" i="1"/>
  <c r="F64" i="1"/>
  <c r="F65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06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A261" i="1"/>
  <c r="A253" i="1"/>
  <c r="A55" i="1"/>
  <c r="F55" i="1" s="1"/>
  <c r="A29" i="1"/>
  <c r="A4" i="1"/>
  <c r="F264" i="1"/>
  <c r="F265" i="1"/>
  <c r="F266" i="1"/>
  <c r="F267" i="1"/>
  <c r="F268" i="1"/>
  <c r="F269" i="1"/>
  <c r="F79" i="1"/>
  <c r="F77" i="1"/>
  <c r="F263" i="1"/>
  <c r="F251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8" i="1"/>
  <c r="F239" i="1"/>
  <c r="F240" i="1"/>
  <c r="F241" i="1"/>
  <c r="F242" i="1"/>
  <c r="F243" i="1"/>
  <c r="F244" i="1"/>
  <c r="F245" i="1"/>
  <c r="F246" i="1"/>
  <c r="F247" i="1"/>
  <c r="F248" i="1"/>
  <c r="F7" i="1"/>
  <c r="F8" i="1"/>
  <c r="F9" i="1"/>
  <c r="F10" i="1"/>
  <c r="F53" i="1"/>
  <c r="F17" i="1"/>
  <c r="F18" i="1"/>
  <c r="F19" i="1"/>
  <c r="F20" i="1"/>
  <c r="F21" i="1"/>
  <c r="F22" i="1"/>
  <c r="F23" i="1"/>
  <c r="F24" i="1"/>
  <c r="F25" i="1"/>
  <c r="F26" i="1"/>
  <c r="F27" i="1"/>
  <c r="F44" i="1"/>
  <c r="F45" i="1"/>
  <c r="F46" i="1"/>
  <c r="F47" i="1"/>
  <c r="F48" i="1"/>
  <c r="F49" i="1"/>
  <c r="F50" i="1"/>
  <c r="F43" i="1"/>
  <c r="F42" i="1"/>
  <c r="F41" i="1"/>
  <c r="F40" i="1"/>
  <c r="F276" i="1"/>
  <c r="F277" i="1"/>
  <c r="F278" i="1"/>
  <c r="F275" i="1"/>
  <c r="F279" i="1"/>
  <c r="F262" i="1"/>
  <c r="F166" i="1"/>
  <c r="F12" i="1"/>
  <c r="F177" i="1"/>
  <c r="F167" i="1"/>
  <c r="F168" i="1"/>
  <c r="F169" i="1"/>
  <c r="F170" i="1"/>
  <c r="F172" i="1"/>
  <c r="F80" i="1"/>
  <c r="F81" i="1"/>
  <c r="F39" i="1"/>
  <c r="F38" i="1"/>
  <c r="F37" i="1"/>
  <c r="F36" i="1"/>
  <c r="F35" i="1"/>
  <c r="F34" i="1"/>
  <c r="F33" i="1"/>
  <c r="F32" i="1"/>
  <c r="F6" i="1"/>
  <c r="F16" i="1"/>
  <c r="A281" i="1" l="1"/>
</calcChain>
</file>

<file path=xl/sharedStrings.xml><?xml version="1.0" encoding="utf-8"?>
<sst xmlns="http://schemas.openxmlformats.org/spreadsheetml/2006/main" count="375" uniqueCount="259">
  <si>
    <t>Prefeitura Municipal de Niterói
Secretaria Municipal da Fazenda
Conselho de Contribuintes</t>
  </si>
  <si>
    <t>Código: FORM-CC-06</t>
  </si>
  <si>
    <t>Rev.: 00</t>
  </si>
  <si>
    <t>EDITOR DE EMENTAS</t>
  </si>
  <si>
    <t>Referência: NT-IT-CC-01</t>
  </si>
  <si>
    <t>1) Tipo de recurso</t>
  </si>
  <si>
    <t>RECURSO VOLUNTÁRIO</t>
  </si>
  <si>
    <t>RECURSO DE OFÍCIO</t>
  </si>
  <si>
    <t>RECURSO VOLUNTÁRIO E DE OFÍCIO</t>
  </si>
  <si>
    <t>PEDIDO DE ESCLARECIMENTO</t>
  </si>
  <si>
    <t>ARGUIÇÃO DE IMPEDIMENTO OU SUSPEIÇÃO</t>
  </si>
  <si>
    <t>2) Regime do Simples Nacional (S/N)</t>
  </si>
  <si>
    <t>Não</t>
  </si>
  <si>
    <t>3) Tributos</t>
  </si>
  <si>
    <t>IPTU</t>
  </si>
  <si>
    <t>ISSQN</t>
  </si>
  <si>
    <t>ITBI</t>
  </si>
  <si>
    <t>TAEP - Taxa de Autorização para Exibição de Publicidade</t>
  </si>
  <si>
    <t>TARM - Taxa de Atividade Regulatória do Município</t>
  </si>
  <si>
    <t>TCIL - Taxa de Coleta Imobiliária de Lixo</t>
  </si>
  <si>
    <t>TSD - Taxa de Serviços Diversos</t>
  </si>
  <si>
    <t>TSF - Taxa de Serviços Funerários</t>
  </si>
  <si>
    <t>TV - Taxa de Vistoria</t>
  </si>
  <si>
    <t>COSIP</t>
  </si>
  <si>
    <t>IRPF</t>
  </si>
  <si>
    <t>Contribuição de Melhoria</t>
  </si>
  <si>
    <t>4) Origem</t>
  </si>
  <si>
    <r>
      <t xml:space="preserve">Escolha uma ou mais origens, de acordo com a </t>
    </r>
    <r>
      <rPr>
        <b/>
        <i/>
        <sz val="11"/>
        <rFont val="Calibri"/>
        <family val="2"/>
        <scheme val="minor"/>
      </rPr>
      <t>demanda original do contribuinte</t>
    </r>
    <r>
      <rPr>
        <i/>
        <sz val="11"/>
        <rFont val="Calibri"/>
        <family val="2"/>
        <scheme val="minor"/>
      </rPr>
      <t>.</t>
    </r>
  </si>
  <si>
    <t>CRÉDITO</t>
  </si>
  <si>
    <t>PEDIDO DE COMPENSAÇÃO</t>
  </si>
  <si>
    <t>PEDIDO DE RECONHECIMENTO DE DIREITO CREDITÓRIO</t>
  </si>
  <si>
    <t>PEDIDO DE RESTITUIÇÃO DE INDÉBITO</t>
  </si>
  <si>
    <t>PEDIDO DE UTILIZAÇÃO DE INDÉBITO PARA AMORTIZAÇÃO DE CRÉDITOS</t>
  </si>
  <si>
    <t xml:space="preserve"> </t>
  </si>
  <si>
    <t>FISCALIZAÇÃO</t>
  </si>
  <si>
    <t>CONSULTA TRIBUTARIA</t>
  </si>
  <si>
    <t>IMPUGNAÇÃO A ALTERAÇÕES CADASTRAIS</t>
  </si>
  <si>
    <t>IMPUGNAÇÃO À EXCLUSÃO DO SIMPLES NACIONAL</t>
  </si>
  <si>
    <t>IMPUGNAÇÃO DE LANÇAMENTO</t>
  </si>
  <si>
    <t>PEDIDO DE REVISÃO DE ELEMENTOS CADASTRAIS DO IMÓVEL</t>
  </si>
  <si>
    <t>PEDIDO DE REVISÃO DE ESTIMATIVA DE ISS</t>
  </si>
  <si>
    <t>PEDIDO DE REVISÃO DE VALOR VENAL DE IMÓVEIS</t>
  </si>
  <si>
    <t>IMUNIDADE</t>
  </si>
  <si>
    <t>PEDIDO DE RECONHECIMENTO DE IMUNIDADE</t>
  </si>
  <si>
    <t>ISENÇÃO</t>
  </si>
  <si>
    <t>PEDIDO DE ISENÇÃO</t>
  </si>
  <si>
    <t>NÃO INCIDÊNCIA</t>
  </si>
  <si>
    <t>PEDIDO DE RECONHECIMENTO DE NÃO INCIDÊNCIA</t>
  </si>
  <si>
    <t>OUTROS</t>
  </si>
  <si>
    <t>IMPUGNAÇÃO DE ATO ADMINISTRATIVO</t>
  </si>
  <si>
    <t xml:space="preserve">Outra origem: </t>
  </si>
  <si>
    <t>5) Assunto</t>
  </si>
  <si>
    <r>
      <t xml:space="preserve">Escolha uma ou mais assuntos, de acordo com </t>
    </r>
    <r>
      <rPr>
        <b/>
        <i/>
        <sz val="11"/>
        <rFont val="Calibri"/>
        <family val="2"/>
        <scheme val="minor"/>
      </rPr>
      <t>os assuntos tratados no(s) recurso(s)</t>
    </r>
    <r>
      <rPr>
        <i/>
        <sz val="11"/>
        <rFont val="Calibri"/>
        <family val="2"/>
        <scheme val="minor"/>
      </rPr>
      <t>.</t>
    </r>
  </si>
  <si>
    <t>ÁREA EDIFICADA</t>
  </si>
  <si>
    <t>CARACTERÍSTICAS DA CONSTRUÇÃO</t>
  </si>
  <si>
    <t>CONDOMÍNIO HORIZONTAL</t>
  </si>
  <si>
    <t>CONDOMÍNIO VERTICAL</t>
  </si>
  <si>
    <t>LANÇAMENTO ANUAL</t>
  </si>
  <si>
    <t>ISS</t>
  </si>
  <si>
    <t>LOCAL DA OCORRÊNCIA DO FATO GERADOR</t>
  </si>
  <si>
    <t>MULTA FISCAL</t>
  </si>
  <si>
    <t>MULTA REGULAMENTAR</t>
  </si>
  <si>
    <t>TIPIFICAÇÃO DO SERVIÇO</t>
  </si>
  <si>
    <t xml:space="preserve">Subitens - Anexo III (Ex. "14.01 e 14.02"): </t>
  </si>
  <si>
    <t>PAT</t>
  </si>
  <si>
    <t>NULIDADE DA DECISÃO DE PRIMEIRA INSTÂNCIA</t>
  </si>
  <si>
    <t>Todos</t>
  </si>
  <si>
    <t>ALÍQUOTA</t>
  </si>
  <si>
    <t>BASE DE CÁLCULO</t>
  </si>
  <si>
    <t>CANCELAMENTO DA ISENÇÃO</t>
  </si>
  <si>
    <t>COMPETÊNCIA PARA TRIBUTAÇÃO</t>
  </si>
  <si>
    <t>DECADÊNCIA</t>
  </si>
  <si>
    <t>DESCARACTERIZAÇÃO DE SOCIEDADE PROFISSIONAL</t>
  </si>
  <si>
    <t>ERRO DE DIREITO</t>
  </si>
  <si>
    <t>ERRO DE FATO</t>
  </si>
  <si>
    <t>EXCLUSÃO DO REGIME DO SIMPLES NACIONAL</t>
  </si>
  <si>
    <t xml:space="preserve">Complemento: </t>
  </si>
  <si>
    <t>INTEMPESTIVIDADE</t>
  </si>
  <si>
    <t>LANÇAMENTO DE OFÍCIO</t>
  </si>
  <si>
    <t>NULIDADE DO LANÇAMENTO</t>
  </si>
  <si>
    <t>PRESCRIÇÃO</t>
  </si>
  <si>
    <t>PRINCÍPIO DA AMPLA DEFESA</t>
  </si>
  <si>
    <t>PRINCÍPIO DO CONTRADITÓRIO</t>
  </si>
  <si>
    <t>SUJEITO PASSIVO</t>
  </si>
  <si>
    <t>SUSPENSÃO DA IMUNIDADE</t>
  </si>
  <si>
    <t>MULTA DE MORA</t>
  </si>
  <si>
    <t>JUROS DE MORA</t>
  </si>
  <si>
    <t>ACRÉSCIMOS MORATÓRIOS</t>
  </si>
  <si>
    <t>INÉPCIA</t>
  </si>
  <si>
    <t>LEGITIMIDADE</t>
  </si>
  <si>
    <t>COMPETÊNCIA PARA JULGAMENTO</t>
  </si>
  <si>
    <t>REQUISITOS DE ADMISSIBILIDADE</t>
  </si>
  <si>
    <t>ALTERAÇÃO DA TRIBUTAÇÃO PARA PREDIAL</t>
  </si>
  <si>
    <t>ALTERAÇÃO DA TRIBUTAÇÃO PARA TERRITORIAL</t>
  </si>
  <si>
    <t>7) Tipos de serviços tratados no recurso</t>
  </si>
  <si>
    <t>Serviço de assistência técnica</t>
  </si>
  <si>
    <t>Serviços de administração em geral</t>
  </si>
  <si>
    <t>Serviços de advocacia</t>
  </si>
  <si>
    <t>Serviços de análises clínicas ou patologia</t>
  </si>
  <si>
    <t>Serviços de apoio técnico, administrativo, jurídico, contábil, comercial e congêneres</t>
  </si>
  <si>
    <t>Serviços de assessoria ou consultoria de qualquer natureza</t>
  </si>
  <si>
    <t>Serviços de auditoria</t>
  </si>
  <si>
    <t>Serviços de conserto, manutenção e conservação de máquinas, veículos, equipamentos, motores, elevadores ou de qualquer objeto</t>
  </si>
  <si>
    <t>Serviços de contabilidade</t>
  </si>
  <si>
    <t>Serviços de courier</t>
  </si>
  <si>
    <t>Serviços de cuidados pessoais, estética, atividades físicas e congêneres</t>
  </si>
  <si>
    <t>Serviços de demolição</t>
  </si>
  <si>
    <t>Serviços de diversões, lazer, entretenimento e congêneres</t>
  </si>
  <si>
    <t>Serviços de enfermagem</t>
  </si>
  <si>
    <t>Serviços de ensino</t>
  </si>
  <si>
    <t>Serviços de estacionamento</t>
  </si>
  <si>
    <t>Serviços de exploração de rodovia</t>
  </si>
  <si>
    <t>Serviços de fornecimento de mão de obra</t>
  </si>
  <si>
    <t>Serviços de franquia (franchising)</t>
  </si>
  <si>
    <t>Serviços de guarda</t>
  </si>
  <si>
    <t>Serviços de hospitais, clínicas e congêneres</t>
  </si>
  <si>
    <t>Serviços de industrialização por encomenda</t>
  </si>
  <si>
    <t>Serviços de informática e congêneres</t>
  </si>
  <si>
    <t>Serviços de instalação e montagem de aparelhos, máquinas e equipamentos</t>
  </si>
  <si>
    <t>Serviços de intermediação</t>
  </si>
  <si>
    <t>Serviços de leilão e congêneres</t>
  </si>
  <si>
    <t>Serviços de obra de arte por encomenda</t>
  </si>
  <si>
    <t>Serviços de organização de festas e recepções</t>
  </si>
  <si>
    <t>Serviços de pesquisas e desenvolvimento</t>
  </si>
  <si>
    <t>Serviços de planejamento, coordenação, programação ou organização técnica, financeira ou administrativa</t>
  </si>
  <si>
    <t>Serviços de planejamento, organização e administração de feiras, exposições, congressos e congêneres</t>
  </si>
  <si>
    <t>Serviços de produção de eventos e congêneres</t>
  </si>
  <si>
    <t>Serviços de programação e comunicação visual, desenho industrial e congêneres</t>
  </si>
  <si>
    <t>Serviços de propaganda e publicidade</t>
  </si>
  <si>
    <t>Serviços de recrutamento, agenciamento, seleção e colocação de mão de obra.</t>
  </si>
  <si>
    <t>Serviços de registros públicos, cartorários e notariais</t>
  </si>
  <si>
    <t>Serviços de saúde, assistência médica e congêneres</t>
  </si>
  <si>
    <t>Serviços de transporte de natureza municipal.</t>
  </si>
  <si>
    <t>Serviços de treinamento e avaliação pessoal de qualquer grau ou natureza</t>
  </si>
  <si>
    <t>Serviços de veterinária e congêneres.</t>
  </si>
  <si>
    <t>Serviços de vigilância</t>
  </si>
  <si>
    <t>Serviços farmacêuticos</t>
  </si>
  <si>
    <t>Serviços funerários</t>
  </si>
  <si>
    <t>Serviços portuários</t>
  </si>
  <si>
    <t>Serviços prestados mediante locação, cessão de direito de uso e congêneres.</t>
  </si>
  <si>
    <t>Serviços relacionados a agenciamento marítimo</t>
  </si>
  <si>
    <t>Serviços relacionados a arrendamento mercantil (leasing)</t>
  </si>
  <si>
    <t>Serviços relacionados a câmbio</t>
  </si>
  <si>
    <t>Serviços relacionados a cartões de crédito</t>
  </si>
  <si>
    <t xml:space="preserve">Outros serviços: </t>
  </si>
  <si>
    <t>8) Súmulas do CC usadas na fundamentação do voto</t>
  </si>
  <si>
    <t>Súmula nº 1 do Conselho de Contribuintes de Niterói</t>
  </si>
  <si>
    <t>Súmula nº 2 do Conselho de Contribuintes de Niterói</t>
  </si>
  <si>
    <t>Súmula nº 3 do Conselho de Contribuintes de Niterói</t>
  </si>
  <si>
    <t>Súmula nº 4 do Conselho de Contribuintes de Niterói</t>
  </si>
  <si>
    <t>Súmula nº 5 do Conselho de Contribuintes de Niterói</t>
  </si>
  <si>
    <t>9) Legislação importante usada na fundamentação do voto</t>
  </si>
  <si>
    <r>
      <t xml:space="preserve">Escolha uma ou mais referências, de acordo com a </t>
    </r>
    <r>
      <rPr>
        <b/>
        <i/>
        <sz val="11"/>
        <rFont val="Calibri"/>
        <family val="2"/>
        <scheme val="minor"/>
      </rPr>
      <t>fundamentação do voto</t>
    </r>
    <r>
      <rPr>
        <i/>
        <sz val="11"/>
        <rFont val="Calibri"/>
        <family val="2"/>
        <scheme val="minor"/>
      </rPr>
      <t>.</t>
    </r>
  </si>
  <si>
    <t>CTM</t>
  </si>
  <si>
    <t xml:space="preserve">Art. 120, caput, da Lei Municipal 2.597/2008 </t>
  </si>
  <si>
    <t>Art. 120, parágrafo único, da Lei Municipal 2.597/2008</t>
  </si>
  <si>
    <t>Art. 121, inciso I, alínea a da Lei Municipal 2.597/2008</t>
  </si>
  <si>
    <t>Art. 121, inciso I, alínea b da Lei Municipal 2.597/2008</t>
  </si>
  <si>
    <t>Art. 121, inciso I, alínea c da Lei Municipal 2.597/2008</t>
  </si>
  <si>
    <t>Art. 121, inciso I, alínea d da Lei Municipal 2.597/2008</t>
  </si>
  <si>
    <t>Art. 121, inciso II, alínea a da Lei Municipal 2.597/2008</t>
  </si>
  <si>
    <t>Art. 121, inciso II, alínea b da Lei Municipal 2.597/2008</t>
  </si>
  <si>
    <t>Art. 121, inciso III da Lei Municipal 2.597/2008</t>
  </si>
  <si>
    <t>Art. 121, inciso IV, alínea a da Lei Municipal 2.597/2008</t>
  </si>
  <si>
    <t xml:space="preserve">Art. 13, § 3º, da Lei Municipal 2.597/2008 </t>
  </si>
  <si>
    <t xml:space="preserve">Art. 13, § 4º, da Lei Municipal 2.597/2008 </t>
  </si>
  <si>
    <t xml:space="preserve">Art. 15 da Lei Municipal 2.597/2008 </t>
  </si>
  <si>
    <t xml:space="preserve">Art. 16, parágrafo único, da Lei Municipal 2.597/2008 </t>
  </si>
  <si>
    <t>Art. 231 da Lei Municipal 2.597/2008</t>
  </si>
  <si>
    <t>Art. 232 da Lei Municipal 2.597/2008</t>
  </si>
  <si>
    <t>Art. 237 da Lei Municipal 2.597/2008</t>
  </si>
  <si>
    <t xml:space="preserve">Art. 27 da Lei Municipal 2.597/2008 </t>
  </si>
  <si>
    <t>Art. 30 da Lei Municipal 2.597/2008</t>
  </si>
  <si>
    <t xml:space="preserve">Art. 40 da Lei Municipal 2.597/2008 </t>
  </si>
  <si>
    <t xml:space="preserve">Art. 43 da Lei Municipal 2.597/2008 </t>
  </si>
  <si>
    <t xml:space="preserve">Art. 49 da Lei Municipal 2.597/2008 </t>
  </si>
  <si>
    <t xml:space="preserve">Art. 53 da Lei Municipal 2.597/2008 </t>
  </si>
  <si>
    <t xml:space="preserve">Art. 67, § 2º, da Lei Municipal 2.597/2008 </t>
  </si>
  <si>
    <t xml:space="preserve">Art. 68 da Lei Municipal 2.597/2008 </t>
  </si>
  <si>
    <t xml:space="preserve">Art. 80 da Lei Municipal 2.597/2008 </t>
  </si>
  <si>
    <t xml:space="preserve">Art. 82 da Lei Municipal 2.597/2008 </t>
  </si>
  <si>
    <t xml:space="preserve">Art. 91 da Lei Municipal 2.597/2008 </t>
  </si>
  <si>
    <t>CTN</t>
  </si>
  <si>
    <t>Art. 106 do CTN</t>
  </si>
  <si>
    <t>Art. 142 do CTN</t>
  </si>
  <si>
    <t>Art. 144 do CTN</t>
  </si>
  <si>
    <t>Art. 146 do CTN</t>
  </si>
  <si>
    <t>Art. 148 do CTN</t>
  </si>
  <si>
    <t>Art. 149 do CTN (ABRIR)</t>
  </si>
  <si>
    <t>x</t>
  </si>
  <si>
    <t>Art. 150, § 4º, do CTN</t>
  </si>
  <si>
    <t xml:space="preserve">Art. 173, I, do CTN </t>
  </si>
  <si>
    <t>Art. 173, II, do CTN</t>
  </si>
  <si>
    <t>Dec. 10.487/2009</t>
  </si>
  <si>
    <t>Art. 26, parágrafo único, do Decreto Municipal 10.487/2009</t>
  </si>
  <si>
    <t>Art. 42 do Decreto Municipal 10.487/2009</t>
  </si>
  <si>
    <t>LC 123/2006</t>
  </si>
  <si>
    <t>Art. 29 da Lei Complementar 123/2006</t>
  </si>
  <si>
    <t>Art. 29, § 2º, da Lei Complementar 123/2006</t>
  </si>
  <si>
    <t>Art. 29, § 9º, da Lei Complementar 123/2006</t>
  </si>
  <si>
    <t>Art. 29, inciso I, da Lei Complementar 123/2006</t>
  </si>
  <si>
    <t>Art. 29, inciso II, da Lei Complementar 123/2006</t>
  </si>
  <si>
    <t>Art. 29, inciso III, da Lei Complementar 123/2006</t>
  </si>
  <si>
    <t>Art. 29, inciso IV, da Lei Complementar 123/2006</t>
  </si>
  <si>
    <t>Art. 29, inciso IX, da Lei Complementar 123/2006</t>
  </si>
  <si>
    <t>Art. 29, inciso V, da Lei Complementar 123/2006</t>
  </si>
  <si>
    <t>Art. 29, inciso VI, da Lei Complementar 123/2006</t>
  </si>
  <si>
    <t>Art. 29, inciso VII, da Lei Complementar 123/2006</t>
  </si>
  <si>
    <t>Art. 29, inciso VIII, da Lei Complementar 123/2006</t>
  </si>
  <si>
    <t>Art. 29, inciso X, da Lei Complementar 123/2006</t>
  </si>
  <si>
    <t>Art. 29, inciso XI, da Lei Complementar 123/2006</t>
  </si>
  <si>
    <t>Art. 29, inciso XII, da Lei Complementar 123/2006</t>
  </si>
  <si>
    <t>Lei 3.368/2018</t>
  </si>
  <si>
    <t>Art. 20 da Lei Municipal 3.368/2018</t>
  </si>
  <si>
    <t xml:space="preserve">Art. 24 da Lei Municipal 3.368/2018 </t>
  </si>
  <si>
    <t xml:space="preserve">Art. 26 da Lei Municipal 3.368/2018 </t>
  </si>
  <si>
    <t xml:space="preserve">Art. 27 da Lei Municipal 3.368/2018 </t>
  </si>
  <si>
    <t xml:space="preserve">Art. 67 da Lei Municipal 3.368/2018 </t>
  </si>
  <si>
    <t>Res. SMF 49/2020</t>
  </si>
  <si>
    <t>Art. 1º da Resolução SMF 49/2020</t>
  </si>
  <si>
    <t>Art. 1º-A da Resolução SMF 49/2020</t>
  </si>
  <si>
    <t>Res. SMF 76/2023</t>
  </si>
  <si>
    <t>Art. 1º da Resolução SMF 76/2023</t>
  </si>
  <si>
    <t xml:space="preserve">Outras referências: </t>
  </si>
  <si>
    <t>10) Tese(s) adotada(s) no voto</t>
  </si>
  <si>
    <t>Preferencialmente a tese deve ser resumida em uma única frase. Se houver mais tese, numerar com "1. ", "2. ", etc.</t>
  </si>
  <si>
    <t>11) Resultado do Recurso Voluntário ou do pedido de esclarecimento</t>
  </si>
  <si>
    <t xml:space="preserve">Não conhecido. </t>
  </si>
  <si>
    <t xml:space="preserve">Conhecido e provido. </t>
  </si>
  <si>
    <t xml:space="preserve">Conhecido e parcialmente provido. </t>
  </si>
  <si>
    <t xml:space="preserve">Conhecido e desprovido. </t>
  </si>
  <si>
    <t xml:space="preserve">Parcialmente conhecido e provido. </t>
  </si>
  <si>
    <t xml:space="preserve">Parcialmente conhecido e parcialmente provido. </t>
  </si>
  <si>
    <t xml:space="preserve">Parcialmente conhecido e desprovido. </t>
  </si>
  <si>
    <t xml:space="preserve">12) Mesmo resultado para recurso de ofício? </t>
  </si>
  <si>
    <t>13) Resultado do Recurso de Ofício</t>
  </si>
  <si>
    <t>Ementa</t>
  </si>
  <si>
    <t>Tipos de isenção</t>
  </si>
  <si>
    <t>Art. 6º, inciso I, da Lei Municipal 2.597/2008</t>
  </si>
  <si>
    <t>Art. 6º, inciso II, da Lei Municipal 2.597/2008</t>
  </si>
  <si>
    <t>Art. 6º, inciso III, da Lei Municipal 2.597/2008</t>
  </si>
  <si>
    <t>Art. 6º, inciso IV, da Lei Municipal 2.597/2008</t>
  </si>
  <si>
    <t>Art. 6º, inciso V, da Lei Municipal 2.597/2008</t>
  </si>
  <si>
    <t>Art. 6º, inciso VI, da Lei Municipal 2.597/2008</t>
  </si>
  <si>
    <t>Art. 6º, inciso VII, da Lei Municipal 2.597/2008</t>
  </si>
  <si>
    <t>Art. 6º, inciso VIII, da Lei Municipal 2.597/2008</t>
  </si>
  <si>
    <t>Art. 6º, inciso IX, da Lei Municipal 2.597/2008</t>
  </si>
  <si>
    <t xml:space="preserve">Art. 71, inciso V, da Lei Municipal 2.597/2008 </t>
  </si>
  <si>
    <t xml:space="preserve">Art. 128 da Lei Municipal 2.597/2008 </t>
  </si>
  <si>
    <t xml:space="preserve">Art. 168 da Lei Municipal 2.597/2008 </t>
  </si>
  <si>
    <t xml:space="preserve">Art. 144 da Lei Municipal 2.597/2008 </t>
  </si>
  <si>
    <t xml:space="preserve">Art. 220 da Lei Municipal 2.597/2008 </t>
  </si>
  <si>
    <t>Tipos de imunidade</t>
  </si>
  <si>
    <t>Art. 150, inciso VI, alínea a - Imunidade recíproca</t>
  </si>
  <si>
    <t>Art. 150, inciso VI, § 2º - Imunidade para autarquias e fundações</t>
  </si>
  <si>
    <t>Art. 150, inciso VI, alínea b - Imunidade de entidades religiosas e templos de qualquer culto</t>
  </si>
  <si>
    <t>Art. 150, inciso VI, alínea c</t>
  </si>
  <si>
    <t>Art. 150, inciso VI, alínea d - Imunidade para livros, jornais, periódicos e o papel destinado à sua impressão</t>
  </si>
  <si>
    <t>Art. 150, inciso VI, alínea e - Imunidade de entidades religiosas e templos de qualquer culto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</si>
</sst>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1" xfId="0" applyBorder="1"/>
    <xf numFmtId="0" fontId="1" fillId="4" borderId="0" xfId="0" applyFont="1" applyFill="1"/>
    <xf numFmtId="0" fontId="0" fillId="5" borderId="1" xfId="0" applyFill="1" applyBorder="1"/>
    <xf numFmtId="0" fontId="7" fillId="7" borderId="16" xfId="0" applyFont="1" applyFill="1" applyBorder="1" applyProtection="1">
      <protection locked="0"/>
    </xf>
    <xf numFmtId="0" fontId="7" fillId="7" borderId="1" xfId="0" applyFont="1" applyFill="1" applyBorder="1" applyProtection="1">
      <protection locked="0"/>
    </xf>
    <xf numFmtId="0" fontId="7" fillId="7" borderId="16" xfId="0" applyFont="1" applyFill="1" applyBorder="1" applyAlignment="1" applyProtection="1">
      <alignment horizontal="left" vertical="top"/>
      <protection locked="0"/>
    </xf>
    <xf numFmtId="0" fontId="0" fillId="2" borderId="0" xfId="0" applyFill="1"/>
    <xf numFmtId="0" fontId="3" fillId="6" borderId="0" xfId="0" applyFont="1" applyFill="1"/>
    <xf numFmtId="0" fontId="1" fillId="4" borderId="8" xfId="0" applyFont="1" applyFill="1" applyBorder="1"/>
    <xf numFmtId="0" fontId="1" fillId="4" borderId="9" xfId="0" applyFont="1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3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4" fillId="0" borderId="0" xfId="0" applyFont="1"/>
    <xf numFmtId="0" fontId="9" fillId="4" borderId="9" xfId="0" applyFont="1" applyFill="1" applyBorder="1"/>
    <xf numFmtId="49" fontId="11" fillId="2" borderId="1" xfId="0" applyNumberFormat="1" applyFont="1" applyFill="1" applyBorder="1" applyAlignment="1">
      <alignment horizontal="center" vertical="center"/>
    </xf>
    <xf numFmtId="0" fontId="0" fillId="2" borderId="23" xfId="0" applyFill="1" applyBorder="1"/>
    <xf numFmtId="0" fontId="1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3" xfId="0" applyFill="1" applyBorder="1"/>
    <xf numFmtId="49" fontId="11" fillId="2" borderId="1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2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17" xfId="0" applyFill="1" applyBorder="1"/>
    <xf numFmtId="0" fontId="11" fillId="2" borderId="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 vertical="top"/>
    </xf>
    <xf numFmtId="0" fontId="0" fillId="4" borderId="9" xfId="0" applyFill="1" applyBorder="1"/>
    <xf numFmtId="0" fontId="0" fillId="2" borderId="0" xfId="0" applyFill="1" applyAlignment="1">
      <alignment horizontal="left" vertical="top" wrapText="1"/>
    </xf>
    <xf numFmtId="0" fontId="0" fillId="2" borderId="36" xfId="0" applyFill="1" applyBorder="1"/>
    <xf numFmtId="0" fontId="4" fillId="2" borderId="36" xfId="0" applyFont="1" applyFill="1" applyBorder="1"/>
    <xf numFmtId="0" fontId="1" fillId="4" borderId="38" xfId="0" applyFont="1" applyFill="1" applyBorder="1"/>
    <xf numFmtId="49" fontId="7" fillId="7" borderId="39" xfId="0" applyNumberFormat="1" applyFont="1" applyFill="1" applyBorder="1" applyAlignment="1" applyProtection="1">
      <alignment horizontal="center" vertical="center"/>
      <protection locked="0"/>
    </xf>
    <xf numFmtId="49" fontId="7" fillId="7" borderId="34" xfId="0" applyNumberFormat="1" applyFont="1" applyFill="1" applyBorder="1" applyAlignment="1" applyProtection="1">
      <alignment horizontal="center" vertical="center"/>
      <protection locked="0"/>
    </xf>
    <xf numFmtId="49" fontId="7" fillId="7" borderId="4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/>
    <xf numFmtId="49" fontId="7" fillId="0" borderId="36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2" fillId="2" borderId="0" xfId="0" applyFont="1" applyFill="1"/>
    <xf numFmtId="0" fontId="10" fillId="2" borderId="0" xfId="0" applyFont="1" applyFill="1"/>
    <xf numFmtId="49" fontId="7" fillId="2" borderId="36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8" fillId="2" borderId="36" xfId="0" applyFont="1" applyFill="1" applyBorder="1"/>
    <xf numFmtId="0" fontId="8" fillId="2" borderId="0" xfId="0" applyFont="1" applyFill="1"/>
    <xf numFmtId="0" fontId="6" fillId="0" borderId="3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11" fillId="0" borderId="0" xfId="0" applyNumberFormat="1" applyFont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49" fontId="6" fillId="0" borderId="36" xfId="0" applyNumberFormat="1" applyFont="1" applyBorder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4" fillId="2" borderId="36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4" borderId="45" xfId="0" applyFont="1" applyFill="1" applyBorder="1" applyAlignment="1">
      <alignment horizontal="left" vertical="top"/>
    </xf>
    <xf numFmtId="0" fontId="0" fillId="2" borderId="0" xfId="0" applyFill="1" applyAlignment="1">
      <alignment vertical="top" wrapText="1"/>
    </xf>
    <xf numFmtId="0" fontId="0" fillId="2" borderId="46" xfId="0" applyFill="1" applyBorder="1" applyAlignment="1">
      <alignment horizontal="left" vertical="top" wrapText="1"/>
    </xf>
    <xf numFmtId="0" fontId="0" fillId="2" borderId="47" xfId="0" applyFill="1" applyBorder="1" applyAlignment="1">
      <alignment horizontal="left" vertical="top" wrapText="1"/>
    </xf>
    <xf numFmtId="0" fontId="3" fillId="6" borderId="37" xfId="0" applyFont="1" applyFill="1" applyBorder="1"/>
    <xf numFmtId="0" fontId="4" fillId="6" borderId="37" xfId="0" applyFont="1" applyFill="1" applyBorder="1"/>
    <xf numFmtId="0" fontId="1" fillId="6" borderId="37" xfId="0" applyFont="1" applyFill="1" applyBorder="1"/>
    <xf numFmtId="0" fontId="3" fillId="0" borderId="37" xfId="0" applyFont="1" applyBorder="1"/>
    <xf numFmtId="0" fontId="7" fillId="2" borderId="0" xfId="0" applyFont="1" applyFill="1"/>
    <xf numFmtId="0" fontId="0" fillId="2" borderId="47" xfId="0" applyFill="1" applyBorder="1"/>
    <xf numFmtId="0" fontId="3" fillId="6" borderId="48" xfId="0" applyFont="1" applyFill="1" applyBorder="1"/>
    <xf numFmtId="0" fontId="6" fillId="7" borderId="44" xfId="0" applyFont="1" applyFill="1" applyBorder="1" applyAlignment="1" applyProtection="1">
      <alignment horizontal="left" vertical="top" wrapText="1"/>
      <protection locked="0"/>
    </xf>
    <xf numFmtId="0" fontId="6" fillId="7" borderId="5" xfId="0" applyFont="1" applyFill="1" applyBorder="1" applyAlignment="1" applyProtection="1">
      <alignment horizontal="left" vertical="top" wrapText="1"/>
      <protection locked="0"/>
    </xf>
    <xf numFmtId="0" fontId="6" fillId="7" borderId="17" xfId="0" applyFont="1" applyFill="1" applyBorder="1" applyAlignment="1" applyProtection="1">
      <alignment horizontal="left" vertical="top" wrapText="1"/>
      <protection locked="0"/>
    </xf>
    <xf numFmtId="0" fontId="6" fillId="7" borderId="36" xfId="0" applyFont="1" applyFill="1" applyBorder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left" vertical="top" wrapText="1"/>
      <protection locked="0"/>
    </xf>
    <xf numFmtId="0" fontId="6" fillId="7" borderId="18" xfId="0" applyFont="1" applyFill="1" applyBorder="1" applyAlignment="1" applyProtection="1">
      <alignment horizontal="left" vertical="top" wrapText="1"/>
      <protection locked="0"/>
    </xf>
    <xf numFmtId="0" fontId="6" fillId="7" borderId="42" xfId="0" applyFont="1" applyFill="1" applyBorder="1" applyAlignment="1" applyProtection="1">
      <alignment horizontal="left" vertical="top" wrapText="1"/>
      <protection locked="0"/>
    </xf>
    <xf numFmtId="0" fontId="6" fillId="7" borderId="19" xfId="0" applyFont="1" applyFill="1" applyBorder="1" applyAlignment="1" applyProtection="1">
      <alignment horizontal="left" vertical="top" wrapText="1"/>
      <protection locked="0"/>
    </xf>
    <xf numFmtId="0" fontId="6" fillId="7" borderId="20" xfId="0" applyFont="1" applyFill="1" applyBorder="1" applyAlignment="1" applyProtection="1">
      <alignment horizontal="left" vertical="top" wrapText="1"/>
      <protection locked="0"/>
    </xf>
    <xf numFmtId="0" fontId="5" fillId="3" borderId="34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3" borderId="23" xfId="0" applyFont="1" applyFill="1" applyBorder="1" applyAlignment="1">
      <alignment horizontal="left" wrapText="1"/>
    </xf>
    <xf numFmtId="0" fontId="5" fillId="2" borderId="39" xfId="0" applyFont="1" applyFill="1" applyBorder="1" applyAlignment="1">
      <alignment horizontal="left" wrapText="1"/>
    </xf>
    <xf numFmtId="0" fontId="5" fillId="2" borderId="24" xfId="0" applyFont="1" applyFill="1" applyBorder="1" applyAlignment="1">
      <alignment horizontal="left" wrapText="1"/>
    </xf>
    <xf numFmtId="0" fontId="5" fillId="2" borderId="25" xfId="0" applyFont="1" applyFill="1" applyBorder="1" applyAlignment="1">
      <alignment horizontal="left" wrapText="1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1" fillId="4" borderId="38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4" fillId="2" borderId="42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49" fontId="6" fillId="7" borderId="41" xfId="0" applyNumberFormat="1" applyFont="1" applyFill="1" applyBorder="1" applyAlignment="1" applyProtection="1">
      <alignment horizontal="left" vertical="top" wrapText="1"/>
      <protection locked="0"/>
    </xf>
    <xf numFmtId="49" fontId="6" fillId="7" borderId="21" xfId="0" applyNumberFormat="1" applyFont="1" applyFill="1" applyBorder="1" applyAlignment="1" applyProtection="1">
      <alignment horizontal="left" vertical="top" wrapText="1"/>
      <protection locked="0"/>
    </xf>
    <xf numFmtId="49" fontId="6" fillId="7" borderId="22" xfId="0" applyNumberFormat="1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1" fillId="4" borderId="41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left"/>
    </xf>
    <xf numFmtId="0" fontId="0" fillId="3" borderId="40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6" fillId="7" borderId="41" xfId="0" applyFont="1" applyFill="1" applyBorder="1" applyAlignment="1" applyProtection="1">
      <alignment horizontal="left" vertical="top" wrapText="1"/>
      <protection locked="0"/>
    </xf>
    <xf numFmtId="0" fontId="6" fillId="7" borderId="21" xfId="0" applyFont="1" applyFill="1" applyBorder="1" applyAlignment="1" applyProtection="1">
      <alignment horizontal="left" vertical="top" wrapText="1"/>
      <protection locked="0"/>
    </xf>
    <xf numFmtId="0" fontId="6" fillId="7" borderId="22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3" borderId="43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5" fillId="3" borderId="12" xfId="0" applyFont="1" applyFill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7" xfId="0" applyBorder="1" applyAlignment="1">
      <alignment horizontal="left"/>
    </xf>
    <xf numFmtId="0" fontId="13" fillId="0" borderId="29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41827</xdr:colOff>
      <xdr:row>0</xdr:row>
      <xdr:rowOff>69988</xdr:rowOff>
    </xdr:from>
    <xdr:to>
      <xdr:col>0</xdr:col>
      <xdr:colOff>1344782</xdr:colOff>
      <xdr:row>2</xdr:row>
      <xdr:rowOff>121423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C3222FE-49E8-44A9-9679-01AAF0F5D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27" y="69988"/>
          <a:ext cx="1302955" cy="57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E6F7A-CD04-4EF8-9DC7-88180E602BD0}">
  <dimension ref="A1:F305"/>
  <sheetViews>
    <sheetView tabSelected="1" zoomScale="115" zoomScaleNormal="115" workbookViewId="0">
      <selection activeCell="K6" sqref="K6"/>
    </sheetView>
  </sheetViews>
  <sheetFormatPr defaultRowHeight="14.45"/>
  <cols>
    <col min="1" max="1" width="21.140625" customWidth="1"/>
    <col min="2" max="2" width="16.5703125" customWidth="1"/>
    <col min="3" max="3" width="57.28515625" customWidth="1"/>
    <col min="4" max="4" width="38.85546875" style="7" customWidth="1"/>
    <col min="5" max="5" width="30.140625" style="7" customWidth="1"/>
    <col min="6" max="6" width="0.7109375" style="8" customWidth="1"/>
  </cols>
  <sheetData>
    <row r="1" spans="1:6" ht="26.45" customHeight="1">
      <c r="A1" s="123"/>
      <c r="B1" s="131" t="s">
        <v>0</v>
      </c>
      <c r="C1" s="132"/>
      <c r="D1" s="133"/>
      <c r="E1" s="125" t="s">
        <v>1</v>
      </c>
      <c r="F1" s="126"/>
    </row>
    <row r="2" spans="1:6" ht="15">
      <c r="A2" s="124"/>
      <c r="B2" s="134"/>
      <c r="C2" s="135"/>
      <c r="D2" s="136"/>
      <c r="E2" s="127" t="s">
        <v>2</v>
      </c>
      <c r="F2" s="128"/>
    </row>
    <row r="3" spans="1:6" ht="14.45" customHeight="1">
      <c r="A3" s="124"/>
      <c r="B3" s="129" t="s">
        <v>3</v>
      </c>
      <c r="C3" s="130"/>
      <c r="D3" s="130"/>
      <c r="E3" s="127" t="s">
        <v>4</v>
      </c>
      <c r="F3" s="128"/>
    </row>
    <row r="4" spans="1:6" ht="15" thickBot="1">
      <c r="A4" s="39" t="str">
        <f>IF(COUNTA(A6:A10)=0,"* INFORME O TIPO DE RECURSO.","")</f>
        <v>* INFORME O TIPO DE RECURSO.</v>
      </c>
      <c r="B4" s="7"/>
      <c r="C4" s="7"/>
      <c r="F4" s="68"/>
    </row>
    <row r="5" spans="1:6" ht="15" thickBot="1">
      <c r="A5" s="40" t="s">
        <v>5</v>
      </c>
      <c r="B5" s="9"/>
      <c r="C5" s="10"/>
      <c r="F5" s="68"/>
    </row>
    <row r="6" spans="1:6">
      <c r="A6" s="41"/>
      <c r="B6" s="11" t="s">
        <v>6</v>
      </c>
      <c r="C6" s="12"/>
      <c r="F6" s="68" t="str">
        <f>IF(UPPER(A6)="X",B6&amp;". ","")</f>
        <v/>
      </c>
    </row>
    <row r="7" spans="1:6">
      <c r="A7" s="42"/>
      <c r="B7" s="92" t="s">
        <v>7</v>
      </c>
      <c r="C7" s="93"/>
      <c r="F7" s="68" t="str">
        <f t="shared" ref="F7:F10" si="0">IF(UPPER(A7)="X",B7&amp;". ","")</f>
        <v/>
      </c>
    </row>
    <row r="8" spans="1:6">
      <c r="A8" s="42"/>
      <c r="B8" s="92" t="s">
        <v>8</v>
      </c>
      <c r="C8" s="93"/>
      <c r="F8" s="68" t="str">
        <f t="shared" si="0"/>
        <v/>
      </c>
    </row>
    <row r="9" spans="1:6">
      <c r="A9" s="42"/>
      <c r="B9" s="102" t="s">
        <v>9</v>
      </c>
      <c r="C9" s="103"/>
      <c r="F9" s="68" t="str">
        <f t="shared" si="0"/>
        <v/>
      </c>
    </row>
    <row r="10" spans="1:6" ht="15" thickBot="1">
      <c r="A10" s="43"/>
      <c r="B10" s="14" t="s">
        <v>10</v>
      </c>
      <c r="C10" s="15"/>
      <c r="F10" s="68" t="str">
        <f t="shared" si="0"/>
        <v/>
      </c>
    </row>
    <row r="11" spans="1:6" ht="15" thickBot="1">
      <c r="A11" s="38"/>
      <c r="B11" s="7"/>
      <c r="C11" s="7"/>
      <c r="F11" s="68"/>
    </row>
    <row r="12" spans="1:6" ht="15" thickBot="1">
      <c r="A12" s="104" t="s">
        <v>11</v>
      </c>
      <c r="B12" s="105"/>
      <c r="C12" s="105"/>
      <c r="D12" s="4" t="s">
        <v>12</v>
      </c>
      <c r="F12" s="68" t="str">
        <f>(IF(D12="Sim","SIMPLES NACIONAL. ",""))</f>
        <v/>
      </c>
    </row>
    <row r="13" spans="1:6" s="16" customFormat="1">
      <c r="A13" s="39"/>
      <c r="B13" s="44"/>
      <c r="C13" s="44"/>
      <c r="D13" s="44"/>
      <c r="E13" s="44"/>
      <c r="F13" s="69"/>
    </row>
    <row r="14" spans="1:6" s="16" customFormat="1" ht="15" thickBot="1">
      <c r="A14" s="39" t="str">
        <f>IF(D12="Sim",IF(COUNTA(A16:A27)&gt;0,"* O TRIBUTO NÃO DEVE SER PREENCHIDO NO CASO DE 'SIMPLES NACIONAL'.",""),IF(COUNTA(A16:A27)=0,"* INFORME O TRIBUTO TRATADO NO RECURSO",""))</f>
        <v>* INFORME O TRIBUTO TRATADO NO RECURSO</v>
      </c>
      <c r="B14" s="44"/>
      <c r="C14" s="44"/>
      <c r="D14" s="44"/>
      <c r="E14" s="44"/>
      <c r="F14" s="69"/>
    </row>
    <row r="15" spans="1:6" ht="15" thickBot="1">
      <c r="A15" s="40" t="s">
        <v>13</v>
      </c>
      <c r="B15" s="9"/>
      <c r="C15" s="10"/>
      <c r="F15" s="68"/>
    </row>
    <row r="16" spans="1:6">
      <c r="A16" s="41"/>
      <c r="B16" s="92" t="s">
        <v>14</v>
      </c>
      <c r="C16" s="93"/>
      <c r="F16" s="68" t="str">
        <f>IF(UPPER(A16)="X",B16&amp;". ","")</f>
        <v/>
      </c>
    </row>
    <row r="17" spans="1:6">
      <c r="A17" s="42"/>
      <c r="B17" s="92" t="s">
        <v>15</v>
      </c>
      <c r="C17" s="93"/>
      <c r="F17" s="68" t="str">
        <f t="shared" ref="F17:F27" si="1">IF(UPPER(A17)="X",B17&amp;". ","")</f>
        <v/>
      </c>
    </row>
    <row r="18" spans="1:6">
      <c r="A18" s="42"/>
      <c r="B18" s="92" t="s">
        <v>16</v>
      </c>
      <c r="C18" s="93"/>
      <c r="F18" s="68" t="str">
        <f t="shared" si="1"/>
        <v/>
      </c>
    </row>
    <row r="19" spans="1:6">
      <c r="A19" s="42"/>
      <c r="B19" s="92" t="s">
        <v>17</v>
      </c>
      <c r="C19" s="93"/>
      <c r="F19" s="68" t="str">
        <f t="shared" si="1"/>
        <v/>
      </c>
    </row>
    <row r="20" spans="1:6">
      <c r="A20" s="42"/>
      <c r="B20" s="92" t="s">
        <v>18</v>
      </c>
      <c r="C20" s="93"/>
      <c r="F20" s="68" t="str">
        <f t="shared" si="1"/>
        <v/>
      </c>
    </row>
    <row r="21" spans="1:6">
      <c r="A21" s="42"/>
      <c r="B21" s="92" t="s">
        <v>19</v>
      </c>
      <c r="C21" s="93"/>
      <c r="F21" s="68" t="str">
        <f t="shared" si="1"/>
        <v/>
      </c>
    </row>
    <row r="22" spans="1:6">
      <c r="A22" s="42"/>
      <c r="B22" s="92" t="s">
        <v>20</v>
      </c>
      <c r="C22" s="93"/>
      <c r="F22" s="68" t="str">
        <f t="shared" si="1"/>
        <v/>
      </c>
    </row>
    <row r="23" spans="1:6">
      <c r="A23" s="42"/>
      <c r="B23" s="92" t="s">
        <v>21</v>
      </c>
      <c r="C23" s="93"/>
      <c r="F23" s="68" t="str">
        <f t="shared" si="1"/>
        <v/>
      </c>
    </row>
    <row r="24" spans="1:6">
      <c r="A24" s="42"/>
      <c r="B24" s="92" t="s">
        <v>22</v>
      </c>
      <c r="C24" s="93"/>
      <c r="F24" s="68" t="str">
        <f t="shared" si="1"/>
        <v/>
      </c>
    </row>
    <row r="25" spans="1:6">
      <c r="A25" s="42"/>
      <c r="B25" s="92" t="s">
        <v>23</v>
      </c>
      <c r="C25" s="93"/>
      <c r="F25" s="68" t="str">
        <f t="shared" si="1"/>
        <v/>
      </c>
    </row>
    <row r="26" spans="1:6">
      <c r="A26" s="42"/>
      <c r="B26" s="92" t="s">
        <v>24</v>
      </c>
      <c r="C26" s="93"/>
      <c r="F26" s="68" t="str">
        <f t="shared" si="1"/>
        <v/>
      </c>
    </row>
    <row r="27" spans="1:6" ht="15" thickBot="1">
      <c r="A27" s="43"/>
      <c r="B27" s="90" t="s">
        <v>25</v>
      </c>
      <c r="C27" s="91"/>
      <c r="F27" s="68" t="str">
        <f t="shared" si="1"/>
        <v/>
      </c>
    </row>
    <row r="28" spans="1:6">
      <c r="A28" s="45"/>
      <c r="B28" s="46"/>
      <c r="C28" s="46"/>
      <c r="F28" s="68"/>
    </row>
    <row r="29" spans="1:6" ht="15" thickBot="1">
      <c r="A29" s="39" t="str">
        <f>IF(AND(COUNTA(A32:A50)=0,A53=""),"* SELECIONE O TIPO DE ORIGEM OU PREENCHA O CAMPO OUTRA ORIGEM.","")</f>
        <v>* SELECIONE O TIPO DE ORIGEM OU PREENCHA O CAMPO OUTRA ORIGEM.</v>
      </c>
      <c r="B29" s="47"/>
      <c r="C29" s="7"/>
      <c r="F29" s="68"/>
    </row>
    <row r="30" spans="1:6">
      <c r="A30" s="40" t="s">
        <v>26</v>
      </c>
      <c r="B30" s="9"/>
      <c r="C30" s="17"/>
      <c r="D30" s="48"/>
      <c r="E30" s="48"/>
      <c r="F30" s="68"/>
    </row>
    <row r="31" spans="1:6" ht="15">
      <c r="A31" s="84" t="s">
        <v>27</v>
      </c>
      <c r="B31" s="85"/>
      <c r="C31" s="86"/>
      <c r="F31" s="68"/>
    </row>
    <row r="32" spans="1:6" s="20" customFormat="1">
      <c r="A32" s="41"/>
      <c r="B32" s="18" t="s">
        <v>28</v>
      </c>
      <c r="C32" s="19" t="s">
        <v>29</v>
      </c>
      <c r="F32" s="70" t="str">
        <f t="shared" ref="F32:F50" si="2">IF(UPPER(A32)="X",C32&amp;". ","")</f>
        <v/>
      </c>
    </row>
    <row r="33" spans="1:6">
      <c r="A33" s="42"/>
      <c r="B33" s="18" t="s">
        <v>28</v>
      </c>
      <c r="C33" s="19" t="s">
        <v>30</v>
      </c>
      <c r="F33" s="68" t="str">
        <f t="shared" si="2"/>
        <v/>
      </c>
    </row>
    <row r="34" spans="1:6">
      <c r="A34" s="42"/>
      <c r="B34" s="18" t="s">
        <v>28</v>
      </c>
      <c r="C34" s="19" t="s">
        <v>31</v>
      </c>
      <c r="F34" s="68" t="str">
        <f t="shared" si="2"/>
        <v/>
      </c>
    </row>
    <row r="35" spans="1:6">
      <c r="A35" s="42"/>
      <c r="B35" s="18" t="s">
        <v>28</v>
      </c>
      <c r="C35" s="19" t="s">
        <v>32</v>
      </c>
      <c r="D35" s="7" t="s">
        <v>33</v>
      </c>
      <c r="F35" s="68" t="str">
        <f t="shared" si="2"/>
        <v/>
      </c>
    </row>
    <row r="36" spans="1:6">
      <c r="A36" s="42"/>
      <c r="B36" s="18" t="s">
        <v>34</v>
      </c>
      <c r="C36" s="19" t="s">
        <v>35</v>
      </c>
      <c r="F36" s="68" t="str">
        <f t="shared" si="2"/>
        <v/>
      </c>
    </row>
    <row r="37" spans="1:6">
      <c r="A37" s="42"/>
      <c r="B37" s="18" t="s">
        <v>34</v>
      </c>
      <c r="C37" s="19" t="s">
        <v>36</v>
      </c>
      <c r="F37" s="68" t="str">
        <f t="shared" si="2"/>
        <v/>
      </c>
    </row>
    <row r="38" spans="1:6">
      <c r="A38" s="42"/>
      <c r="B38" s="18" t="s">
        <v>34</v>
      </c>
      <c r="C38" s="19" t="s">
        <v>37</v>
      </c>
      <c r="F38" s="68" t="str">
        <f t="shared" si="2"/>
        <v/>
      </c>
    </row>
    <row r="39" spans="1:6">
      <c r="A39" s="42"/>
      <c r="B39" s="18" t="s">
        <v>34</v>
      </c>
      <c r="C39" s="19" t="s">
        <v>38</v>
      </c>
      <c r="F39" s="68" t="str">
        <f t="shared" si="2"/>
        <v/>
      </c>
    </row>
    <row r="40" spans="1:6">
      <c r="A40" s="42"/>
      <c r="B40" s="18" t="s">
        <v>34</v>
      </c>
      <c r="C40" s="19" t="s">
        <v>39</v>
      </c>
      <c r="F40" s="68" t="str">
        <f t="shared" si="2"/>
        <v/>
      </c>
    </row>
    <row r="41" spans="1:6">
      <c r="A41" s="42"/>
      <c r="B41" s="18" t="s">
        <v>34</v>
      </c>
      <c r="C41" s="19" t="s">
        <v>40</v>
      </c>
      <c r="F41" s="68" t="str">
        <f t="shared" si="2"/>
        <v/>
      </c>
    </row>
    <row r="42" spans="1:6">
      <c r="A42" s="42"/>
      <c r="B42" s="18" t="s">
        <v>34</v>
      </c>
      <c r="C42" s="19" t="s">
        <v>41</v>
      </c>
      <c r="F42" s="68" t="str">
        <f t="shared" si="2"/>
        <v/>
      </c>
    </row>
    <row r="43" spans="1:6">
      <c r="A43" s="42"/>
      <c r="B43" s="18" t="s">
        <v>42</v>
      </c>
      <c r="C43" s="19" t="s">
        <v>43</v>
      </c>
      <c r="F43" s="68" t="str">
        <f t="shared" si="2"/>
        <v/>
      </c>
    </row>
    <row r="44" spans="1:6">
      <c r="A44" s="42"/>
      <c r="B44" s="18" t="s">
        <v>44</v>
      </c>
      <c r="C44" s="19" t="s">
        <v>45</v>
      </c>
      <c r="F44" s="68" t="str">
        <f t="shared" si="2"/>
        <v/>
      </c>
    </row>
    <row r="45" spans="1:6">
      <c r="A45" s="42"/>
      <c r="B45" s="18" t="s">
        <v>46</v>
      </c>
      <c r="C45" s="19" t="s">
        <v>47</v>
      </c>
      <c r="F45" s="68" t="str">
        <f t="shared" si="2"/>
        <v/>
      </c>
    </row>
    <row r="46" spans="1:6">
      <c r="A46" s="42"/>
      <c r="B46" s="18" t="s">
        <v>48</v>
      </c>
      <c r="C46" s="19" t="s">
        <v>49</v>
      </c>
      <c r="F46" s="68" t="str">
        <f t="shared" si="2"/>
        <v/>
      </c>
    </row>
    <row r="47" spans="1:6">
      <c r="A47" s="42"/>
      <c r="B47" s="21"/>
      <c r="C47" s="19"/>
      <c r="F47" s="68" t="str">
        <f t="shared" si="2"/>
        <v/>
      </c>
    </row>
    <row r="48" spans="1:6">
      <c r="A48" s="42"/>
      <c r="B48" s="21"/>
      <c r="C48" s="19"/>
      <c r="F48" s="68" t="str">
        <f t="shared" si="2"/>
        <v/>
      </c>
    </row>
    <row r="49" spans="1:6">
      <c r="A49" s="42"/>
      <c r="B49" s="21"/>
      <c r="C49" s="19"/>
      <c r="F49" s="68" t="str">
        <f t="shared" si="2"/>
        <v/>
      </c>
    </row>
    <row r="50" spans="1:6" ht="15" thickBot="1">
      <c r="A50" s="43"/>
      <c r="B50" s="22"/>
      <c r="C50" s="23"/>
      <c r="F50" s="68" t="str">
        <f t="shared" si="2"/>
        <v/>
      </c>
    </row>
    <row r="51" spans="1:6">
      <c r="A51" s="49"/>
      <c r="B51" s="50"/>
      <c r="C51" s="7"/>
      <c r="F51" s="68"/>
    </row>
    <row r="52" spans="1:6" ht="15" thickBot="1">
      <c r="A52" s="51" t="s">
        <v>50</v>
      </c>
      <c r="B52" s="52"/>
      <c r="C52" s="7"/>
      <c r="F52" s="68"/>
    </row>
    <row r="53" spans="1:6" ht="14.45" customHeight="1">
      <c r="A53" s="109"/>
      <c r="B53" s="110"/>
      <c r="C53" s="111"/>
      <c r="F53" s="68" t="str">
        <f>IF(A53&lt;&gt;"",UPPER(A53)&amp;". ","")</f>
        <v/>
      </c>
    </row>
    <row r="54" spans="1:6" ht="14.45" customHeight="1">
      <c r="A54" s="53"/>
      <c r="B54" s="54"/>
      <c r="C54" s="54"/>
      <c r="D54"/>
      <c r="E54"/>
      <c r="F54" s="71"/>
    </row>
    <row r="55" spans="1:6" ht="15" thickBot="1">
      <c r="A55" s="39" t="str">
        <f>IF(COUNTA(A58:A102)=0,"* SELECIONE UM OU MAIS ASSUNTOS TRATADOS NO RECURSO.","")</f>
        <v>* SELECIONE UM OU MAIS ASSUNTOS TRATADOS NO RECURSO.</v>
      </c>
      <c r="B55" s="7"/>
      <c r="C55" s="7"/>
      <c r="F55" s="68" t="str">
        <f>IF(UPPER(A55)="X",C55&amp; IF(E55&lt;&gt;""," - " &amp;E55,"") &amp; ". ","")</f>
        <v/>
      </c>
    </row>
    <row r="56" spans="1:6" ht="15" thickBot="1">
      <c r="A56" s="40" t="s">
        <v>51</v>
      </c>
      <c r="B56" s="9"/>
      <c r="C56" s="17"/>
      <c r="F56" s="68" t="str">
        <f t="shared" ref="F56:F76" si="3">IF(UPPER(A56)="X",C56&amp; IF(E56&lt;&gt;""," - " &amp;E56,"") &amp; ". ","")</f>
        <v/>
      </c>
    </row>
    <row r="57" spans="1:6" ht="15">
      <c r="A57" s="87" t="s">
        <v>52</v>
      </c>
      <c r="B57" s="88"/>
      <c r="C57" s="89"/>
      <c r="F57" s="68" t="str">
        <f>IF(UPPER(A57)="X",C57&amp; IF(E57&lt;&gt;""," - " &amp;E57,"") &amp; ". ","")</f>
        <v/>
      </c>
    </row>
    <row r="58" spans="1:6">
      <c r="A58" s="41"/>
      <c r="B58" s="18" t="s">
        <v>14</v>
      </c>
      <c r="C58" s="19" t="s">
        <v>53</v>
      </c>
      <c r="F58" s="68" t="str">
        <f t="shared" si="3"/>
        <v/>
      </c>
    </row>
    <row r="59" spans="1:6">
      <c r="A59" s="42"/>
      <c r="B59" s="18" t="s">
        <v>14</v>
      </c>
      <c r="C59" s="19" t="s">
        <v>54</v>
      </c>
      <c r="F59" s="68" t="str">
        <f t="shared" si="3"/>
        <v/>
      </c>
    </row>
    <row r="60" spans="1:6">
      <c r="A60" s="42"/>
      <c r="B60" s="18" t="s">
        <v>14</v>
      </c>
      <c r="C60" s="19" t="s">
        <v>55</v>
      </c>
      <c r="F60" s="68" t="str">
        <f t="shared" si="3"/>
        <v/>
      </c>
    </row>
    <row r="61" spans="1:6">
      <c r="A61" s="42"/>
      <c r="B61" s="18" t="s">
        <v>14</v>
      </c>
      <c r="C61" s="19" t="s">
        <v>56</v>
      </c>
      <c r="F61" s="68" t="str">
        <f t="shared" si="3"/>
        <v/>
      </c>
    </row>
    <row r="62" spans="1:6">
      <c r="A62" s="42"/>
      <c r="B62" s="18" t="s">
        <v>14</v>
      </c>
      <c r="C62" s="19" t="s">
        <v>57</v>
      </c>
      <c r="F62" s="68" t="str">
        <f t="shared" si="3"/>
        <v/>
      </c>
    </row>
    <row r="63" spans="1:6">
      <c r="A63" s="42"/>
      <c r="B63" s="18" t="s">
        <v>58</v>
      </c>
      <c r="C63" s="19" t="s">
        <v>59</v>
      </c>
      <c r="F63" s="68" t="str">
        <f t="shared" si="3"/>
        <v/>
      </c>
    </row>
    <row r="64" spans="1:6">
      <c r="A64" s="42"/>
      <c r="B64" s="18" t="s">
        <v>58</v>
      </c>
      <c r="C64" s="19" t="s">
        <v>60</v>
      </c>
      <c r="F64" s="68" t="str">
        <f t="shared" si="3"/>
        <v/>
      </c>
    </row>
    <row r="65" spans="1:6">
      <c r="A65" s="42"/>
      <c r="B65" s="18" t="s">
        <v>58</v>
      </c>
      <c r="C65" s="19" t="s">
        <v>61</v>
      </c>
      <c r="F65" s="68" t="str">
        <f t="shared" si="3"/>
        <v/>
      </c>
    </row>
    <row r="66" spans="1:6">
      <c r="A66" s="42"/>
      <c r="B66" s="18" t="s">
        <v>58</v>
      </c>
      <c r="C66" s="19" t="s">
        <v>62</v>
      </c>
      <c r="D66" s="24" t="s">
        <v>63</v>
      </c>
      <c r="E66" s="5"/>
      <c r="F66" s="68" t="str">
        <f>IF(E66&lt;&gt;"","SUBITEN(S) D70","")&amp;IF(UPPER(A66)="X",E66&amp;" DA LISTA DO ANEXO III DA LEI MUNICIPAL 2.597/2008. ","")</f>
        <v/>
      </c>
    </row>
    <row r="67" spans="1:6">
      <c r="A67" s="42"/>
      <c r="B67" s="18" t="s">
        <v>64</v>
      </c>
      <c r="C67" s="19" t="s">
        <v>65</v>
      </c>
      <c r="F67" s="68" t="str">
        <f t="shared" si="3"/>
        <v/>
      </c>
    </row>
    <row r="68" spans="1:6">
      <c r="A68" s="42"/>
      <c r="B68" s="18" t="s">
        <v>66</v>
      </c>
      <c r="C68" s="19" t="s">
        <v>67</v>
      </c>
      <c r="F68" s="68" t="str">
        <f t="shared" si="3"/>
        <v/>
      </c>
    </row>
    <row r="69" spans="1:6">
      <c r="A69" s="42"/>
      <c r="B69" s="18" t="s">
        <v>66</v>
      </c>
      <c r="C69" s="19" t="s">
        <v>68</v>
      </c>
      <c r="F69" s="68" t="str">
        <f t="shared" si="3"/>
        <v/>
      </c>
    </row>
    <row r="70" spans="1:6">
      <c r="A70" s="42"/>
      <c r="B70" s="18" t="s">
        <v>66</v>
      </c>
      <c r="C70" s="19" t="s">
        <v>69</v>
      </c>
      <c r="F70" s="68" t="str">
        <f t="shared" si="3"/>
        <v/>
      </c>
    </row>
    <row r="71" spans="1:6">
      <c r="A71" s="42"/>
      <c r="B71" s="18" t="s">
        <v>66</v>
      </c>
      <c r="C71" s="19" t="s">
        <v>70</v>
      </c>
      <c r="F71" s="68" t="str">
        <f t="shared" si="3"/>
        <v/>
      </c>
    </row>
    <row r="72" spans="1:6">
      <c r="A72" s="42"/>
      <c r="B72" s="18" t="s">
        <v>66</v>
      </c>
      <c r="C72" s="19" t="s">
        <v>71</v>
      </c>
      <c r="E72" s="72"/>
      <c r="F72" s="68" t="str">
        <f t="shared" si="3"/>
        <v/>
      </c>
    </row>
    <row r="73" spans="1:6">
      <c r="A73" s="42"/>
      <c r="B73" s="18" t="s">
        <v>66</v>
      </c>
      <c r="C73" s="19" t="s">
        <v>72</v>
      </c>
      <c r="F73" s="68" t="str">
        <f t="shared" si="3"/>
        <v/>
      </c>
    </row>
    <row r="74" spans="1:6">
      <c r="A74" s="42"/>
      <c r="B74" s="18" t="s">
        <v>66</v>
      </c>
      <c r="C74" s="19" t="s">
        <v>73</v>
      </c>
      <c r="F74" s="68" t="str">
        <f t="shared" si="3"/>
        <v/>
      </c>
    </row>
    <row r="75" spans="1:6">
      <c r="A75" s="42"/>
      <c r="B75" s="18" t="s">
        <v>66</v>
      </c>
      <c r="C75" s="19" t="s">
        <v>74</v>
      </c>
      <c r="F75" s="68" t="str">
        <f t="shared" si="3"/>
        <v/>
      </c>
    </row>
    <row r="76" spans="1:6">
      <c r="A76" s="42"/>
      <c r="B76" s="18" t="s">
        <v>66</v>
      </c>
      <c r="C76" s="19" t="s">
        <v>75</v>
      </c>
      <c r="F76" s="68" t="str">
        <f t="shared" si="3"/>
        <v/>
      </c>
    </row>
    <row r="77" spans="1:6">
      <c r="A77" s="42"/>
      <c r="B77" s="18" t="s">
        <v>66</v>
      </c>
      <c r="C77" s="19" t="s">
        <v>42</v>
      </c>
      <c r="D77" s="24" t="s">
        <v>76</v>
      </c>
      <c r="E77" s="5"/>
      <c r="F77" s="68" t="str">
        <f>IF(UPPER(A77)="X",C77&amp; IF(E77&lt;&gt;""," - " &amp; E77,"") &amp; ". ","")</f>
        <v/>
      </c>
    </row>
    <row r="78" spans="1:6">
      <c r="A78" s="42"/>
      <c r="B78" s="18" t="s">
        <v>66</v>
      </c>
      <c r="C78" s="19" t="s">
        <v>77</v>
      </c>
      <c r="F78" s="68"/>
    </row>
    <row r="79" spans="1:6">
      <c r="A79" s="42"/>
      <c r="B79" s="18" t="s">
        <v>66</v>
      </c>
      <c r="C79" s="19" t="s">
        <v>44</v>
      </c>
      <c r="D79" s="24" t="s">
        <v>76</v>
      </c>
      <c r="E79" s="5"/>
      <c r="F79" s="68" t="str">
        <f>IF(UPPER(A79)="X",C79&amp; IF(E79&lt;&gt;""," - " &amp; E79,"") &amp; ". ","")</f>
        <v/>
      </c>
    </row>
    <row r="80" spans="1:6">
      <c r="A80" s="42"/>
      <c r="B80" s="18" t="s">
        <v>66</v>
      </c>
      <c r="C80" s="19" t="s">
        <v>78</v>
      </c>
      <c r="F80" s="68" t="str">
        <f>IF(UPPER(A80)="X",C80&amp;". ","")</f>
        <v/>
      </c>
    </row>
    <row r="81" spans="1:6">
      <c r="A81" s="42"/>
      <c r="B81" s="18" t="s">
        <v>66</v>
      </c>
      <c r="C81" s="19" t="s">
        <v>46</v>
      </c>
      <c r="E81" s="72"/>
      <c r="F81" s="68" t="str">
        <f>IF(UPPER(A81)="X",C81&amp;". ","")</f>
        <v/>
      </c>
    </row>
    <row r="82" spans="1:6">
      <c r="A82" s="42"/>
      <c r="B82" s="18" t="s">
        <v>66</v>
      </c>
      <c r="C82" s="19" t="s">
        <v>79</v>
      </c>
      <c r="F82" s="68" t="str">
        <f t="shared" ref="F82:F102" si="4">IF(UPPER(A82)="X",C82&amp;". ","")</f>
        <v/>
      </c>
    </row>
    <row r="83" spans="1:6">
      <c r="A83" s="42"/>
      <c r="B83" s="18" t="s">
        <v>66</v>
      </c>
      <c r="C83" s="19" t="s">
        <v>80</v>
      </c>
      <c r="F83" s="68" t="str">
        <f t="shared" si="4"/>
        <v/>
      </c>
    </row>
    <row r="84" spans="1:6">
      <c r="A84" s="42"/>
      <c r="B84" s="18" t="s">
        <v>66</v>
      </c>
      <c r="C84" s="19" t="s">
        <v>81</v>
      </c>
      <c r="F84" s="68" t="str">
        <f t="shared" si="4"/>
        <v/>
      </c>
    </row>
    <row r="85" spans="1:6">
      <c r="A85" s="42"/>
      <c r="B85" s="18" t="s">
        <v>66</v>
      </c>
      <c r="C85" s="19" t="s">
        <v>82</v>
      </c>
      <c r="F85" s="68" t="str">
        <f t="shared" si="4"/>
        <v/>
      </c>
    </row>
    <row r="86" spans="1:6">
      <c r="A86" s="42"/>
      <c r="B86" s="18" t="s">
        <v>66</v>
      </c>
      <c r="C86" s="19" t="s">
        <v>83</v>
      </c>
      <c r="F86" s="68" t="str">
        <f t="shared" si="4"/>
        <v/>
      </c>
    </row>
    <row r="87" spans="1:6">
      <c r="A87" s="42"/>
      <c r="B87" s="18" t="s">
        <v>66</v>
      </c>
      <c r="C87" s="19" t="s">
        <v>84</v>
      </c>
      <c r="F87" s="68" t="str">
        <f t="shared" si="4"/>
        <v/>
      </c>
    </row>
    <row r="88" spans="1:6">
      <c r="A88" s="42"/>
      <c r="B88" s="18" t="s">
        <v>66</v>
      </c>
      <c r="C88" s="19" t="s">
        <v>85</v>
      </c>
      <c r="F88" s="68" t="str">
        <f t="shared" si="4"/>
        <v/>
      </c>
    </row>
    <row r="89" spans="1:6">
      <c r="A89" s="42"/>
      <c r="B89" s="18" t="s">
        <v>66</v>
      </c>
      <c r="C89" s="19" t="s">
        <v>86</v>
      </c>
      <c r="F89" s="68" t="str">
        <f t="shared" si="4"/>
        <v/>
      </c>
    </row>
    <row r="90" spans="1:6">
      <c r="A90" s="42"/>
      <c r="B90" s="18" t="s">
        <v>66</v>
      </c>
      <c r="C90" s="19" t="s">
        <v>87</v>
      </c>
      <c r="F90" s="68" t="str">
        <f t="shared" si="4"/>
        <v/>
      </c>
    </row>
    <row r="91" spans="1:6">
      <c r="A91" s="42"/>
      <c r="B91" s="18" t="s">
        <v>66</v>
      </c>
      <c r="C91" s="19" t="s">
        <v>88</v>
      </c>
      <c r="F91" s="68" t="str">
        <f t="shared" si="4"/>
        <v/>
      </c>
    </row>
    <row r="92" spans="1:6">
      <c r="A92" s="42"/>
      <c r="B92" s="18" t="s">
        <v>66</v>
      </c>
      <c r="C92" s="19" t="s">
        <v>89</v>
      </c>
      <c r="F92" s="68" t="str">
        <f t="shared" si="4"/>
        <v/>
      </c>
    </row>
    <row r="93" spans="1:6">
      <c r="A93" s="42"/>
      <c r="B93" s="18" t="s">
        <v>66</v>
      </c>
      <c r="C93" s="19" t="s">
        <v>90</v>
      </c>
      <c r="F93" s="68" t="str">
        <f t="shared" si="4"/>
        <v/>
      </c>
    </row>
    <row r="94" spans="1:6">
      <c r="A94" s="42"/>
      <c r="B94" s="18" t="s">
        <v>66</v>
      </c>
      <c r="C94" s="19" t="s">
        <v>91</v>
      </c>
      <c r="F94" s="68" t="str">
        <f t="shared" si="4"/>
        <v/>
      </c>
    </row>
    <row r="95" spans="1:6">
      <c r="A95" s="42"/>
      <c r="B95" s="18" t="s">
        <v>14</v>
      </c>
      <c r="C95" s="19" t="s">
        <v>92</v>
      </c>
      <c r="F95" s="68" t="str">
        <f t="shared" si="4"/>
        <v/>
      </c>
    </row>
    <row r="96" spans="1:6">
      <c r="A96" s="42"/>
      <c r="B96" s="18" t="s">
        <v>14</v>
      </c>
      <c r="C96" s="19" t="s">
        <v>93</v>
      </c>
      <c r="F96" s="68" t="str">
        <f t="shared" si="4"/>
        <v/>
      </c>
    </row>
    <row r="97" spans="1:6">
      <c r="A97" s="42"/>
      <c r="B97" s="18"/>
      <c r="C97" s="19"/>
      <c r="F97" s="68" t="str">
        <f t="shared" si="4"/>
        <v/>
      </c>
    </row>
    <row r="98" spans="1:6">
      <c r="A98" s="42"/>
      <c r="B98" s="18"/>
      <c r="C98" s="19"/>
      <c r="F98" s="68" t="str">
        <f t="shared" si="4"/>
        <v/>
      </c>
    </row>
    <row r="99" spans="1:6">
      <c r="A99" s="42"/>
      <c r="B99" s="18"/>
      <c r="C99" s="19"/>
      <c r="F99" s="68" t="str">
        <f t="shared" si="4"/>
        <v/>
      </c>
    </row>
    <row r="100" spans="1:6">
      <c r="A100" s="42"/>
      <c r="B100" s="18"/>
      <c r="C100" s="19"/>
      <c r="F100" s="68" t="str">
        <f t="shared" si="4"/>
        <v/>
      </c>
    </row>
    <row r="101" spans="1:6">
      <c r="A101" s="42"/>
      <c r="B101" s="18"/>
      <c r="C101" s="19"/>
      <c r="F101" s="68" t="str">
        <f t="shared" si="4"/>
        <v/>
      </c>
    </row>
    <row r="102" spans="1:6" ht="15" thickBot="1">
      <c r="A102" s="43"/>
      <c r="B102" s="25"/>
      <c r="C102" s="23"/>
      <c r="F102" s="68" t="str">
        <f t="shared" si="4"/>
        <v/>
      </c>
    </row>
    <row r="103" spans="1:6">
      <c r="A103" s="45"/>
      <c r="B103" s="55"/>
      <c r="D103"/>
      <c r="E103"/>
      <c r="F103" s="71"/>
    </row>
    <row r="104" spans="1:6" ht="15" thickBot="1">
      <c r="A104" s="97" t="str">
        <f>IF(AND(A17&lt;&gt;"",COUNTA(A106:A159)=0,A162=""),"* SELECIONE UM OU MAIS SERVIÇOS TRATADOS NO RECURSO.","")</f>
        <v/>
      </c>
      <c r="B104" s="98"/>
      <c r="C104" s="98"/>
      <c r="D104"/>
      <c r="E104"/>
      <c r="F104" s="71"/>
    </row>
    <row r="105" spans="1:6" ht="15" thickBot="1">
      <c r="A105" s="94" t="s">
        <v>94</v>
      </c>
      <c r="B105" s="95"/>
      <c r="C105" s="96"/>
      <c r="D105"/>
      <c r="E105"/>
      <c r="F105" s="71"/>
    </row>
    <row r="106" spans="1:6">
      <c r="A106" s="41"/>
      <c r="B106" s="26" t="s">
        <v>95</v>
      </c>
      <c r="C106" s="19"/>
      <c r="D106"/>
      <c r="E106"/>
      <c r="F106" s="68" t="str">
        <f>IF(UPPER(A106)="X",B106&amp;". ","")</f>
        <v/>
      </c>
    </row>
    <row r="107" spans="1:6">
      <c r="A107" s="42"/>
      <c r="B107" s="26" t="s">
        <v>96</v>
      </c>
      <c r="C107" s="19"/>
      <c r="D107"/>
      <c r="E107"/>
      <c r="F107" s="68" t="str">
        <f t="shared" ref="F107:F159" si="5">IF(UPPER(A107)="X",B107&amp;". ","")</f>
        <v/>
      </c>
    </row>
    <row r="108" spans="1:6">
      <c r="A108" s="42"/>
      <c r="B108" s="26" t="s">
        <v>97</v>
      </c>
      <c r="C108" s="19"/>
      <c r="D108"/>
      <c r="E108"/>
      <c r="F108" s="68" t="str">
        <f t="shared" si="5"/>
        <v/>
      </c>
    </row>
    <row r="109" spans="1:6">
      <c r="A109" s="42"/>
      <c r="B109" s="26" t="s">
        <v>98</v>
      </c>
      <c r="C109" s="19"/>
      <c r="D109"/>
      <c r="E109"/>
      <c r="F109" s="68" t="str">
        <f t="shared" si="5"/>
        <v/>
      </c>
    </row>
    <row r="110" spans="1:6">
      <c r="A110" s="42"/>
      <c r="B110" s="26" t="s">
        <v>99</v>
      </c>
      <c r="C110" s="13"/>
      <c r="D110"/>
      <c r="E110"/>
      <c r="F110" s="68" t="str">
        <f t="shared" si="5"/>
        <v/>
      </c>
    </row>
    <row r="111" spans="1:6">
      <c r="A111" s="42"/>
      <c r="B111" s="26" t="s">
        <v>100</v>
      </c>
      <c r="C111" s="13"/>
      <c r="D111"/>
      <c r="E111"/>
      <c r="F111" s="68" t="str">
        <f t="shared" si="5"/>
        <v/>
      </c>
    </row>
    <row r="112" spans="1:6">
      <c r="A112" s="42"/>
      <c r="B112" s="26" t="s">
        <v>101</v>
      </c>
      <c r="C112" s="13"/>
      <c r="D112"/>
      <c r="E112"/>
      <c r="F112" s="68" t="str">
        <f t="shared" si="5"/>
        <v/>
      </c>
    </row>
    <row r="113" spans="1:6">
      <c r="A113" s="42"/>
      <c r="B113" s="26" t="s">
        <v>102</v>
      </c>
      <c r="C113" s="13"/>
      <c r="D113" t="s">
        <v>33</v>
      </c>
      <c r="E113"/>
      <c r="F113" s="68" t="str">
        <f t="shared" si="5"/>
        <v/>
      </c>
    </row>
    <row r="114" spans="1:6">
      <c r="A114" s="42"/>
      <c r="B114" s="26" t="s">
        <v>103</v>
      </c>
      <c r="C114" s="13"/>
      <c r="D114"/>
      <c r="E114"/>
      <c r="F114" s="68" t="str">
        <f t="shared" si="5"/>
        <v/>
      </c>
    </row>
    <row r="115" spans="1:6">
      <c r="A115" s="42"/>
      <c r="B115" s="26" t="s">
        <v>104</v>
      </c>
      <c r="C115" s="13"/>
      <c r="D115"/>
      <c r="E115"/>
      <c r="F115" s="68" t="str">
        <f t="shared" si="5"/>
        <v/>
      </c>
    </row>
    <row r="116" spans="1:6">
      <c r="A116" s="42"/>
      <c r="B116" s="26" t="s">
        <v>105</v>
      </c>
      <c r="C116" s="13"/>
      <c r="D116"/>
      <c r="E116"/>
      <c r="F116" s="68" t="str">
        <f t="shared" si="5"/>
        <v/>
      </c>
    </row>
    <row r="117" spans="1:6">
      <c r="A117" s="42"/>
      <c r="B117" s="26" t="s">
        <v>106</v>
      </c>
      <c r="C117" s="13"/>
      <c r="D117"/>
      <c r="E117"/>
      <c r="F117" s="68" t="str">
        <f t="shared" si="5"/>
        <v/>
      </c>
    </row>
    <row r="118" spans="1:6">
      <c r="A118" s="42"/>
      <c r="B118" s="26" t="s">
        <v>107</v>
      </c>
      <c r="C118" s="13"/>
      <c r="D118"/>
      <c r="E118"/>
      <c r="F118" s="68" t="str">
        <f t="shared" si="5"/>
        <v/>
      </c>
    </row>
    <row r="119" spans="1:6">
      <c r="A119" s="42"/>
      <c r="B119" s="26" t="s">
        <v>108</v>
      </c>
      <c r="C119" s="13"/>
      <c r="D119"/>
      <c r="E119"/>
      <c r="F119" s="68" t="str">
        <f t="shared" si="5"/>
        <v/>
      </c>
    </row>
    <row r="120" spans="1:6">
      <c r="A120" s="42"/>
      <c r="B120" s="26" t="s">
        <v>109</v>
      </c>
      <c r="C120" s="13"/>
      <c r="D120"/>
      <c r="E120"/>
      <c r="F120" s="68" t="str">
        <f t="shared" si="5"/>
        <v/>
      </c>
    </row>
    <row r="121" spans="1:6">
      <c r="A121" s="42"/>
      <c r="B121" s="26" t="s">
        <v>110</v>
      </c>
      <c r="C121" s="13"/>
      <c r="D121"/>
      <c r="E121"/>
      <c r="F121" s="68" t="str">
        <f t="shared" si="5"/>
        <v/>
      </c>
    </row>
    <row r="122" spans="1:6">
      <c r="A122" s="42"/>
      <c r="B122" s="26" t="s">
        <v>111</v>
      </c>
      <c r="C122" s="13"/>
      <c r="D122"/>
      <c r="E122"/>
      <c r="F122" s="68" t="str">
        <f t="shared" si="5"/>
        <v/>
      </c>
    </row>
    <row r="123" spans="1:6">
      <c r="A123" s="42"/>
      <c r="B123" s="26" t="s">
        <v>112</v>
      </c>
      <c r="C123" s="13"/>
      <c r="D123"/>
      <c r="E123"/>
      <c r="F123" s="68" t="str">
        <f t="shared" si="5"/>
        <v/>
      </c>
    </row>
    <row r="124" spans="1:6">
      <c r="A124" s="42"/>
      <c r="B124" s="26" t="s">
        <v>113</v>
      </c>
      <c r="C124" s="13"/>
      <c r="D124"/>
      <c r="E124"/>
      <c r="F124" s="68" t="str">
        <f t="shared" si="5"/>
        <v/>
      </c>
    </row>
    <row r="125" spans="1:6">
      <c r="A125" s="42"/>
      <c r="B125" s="26" t="s">
        <v>114</v>
      </c>
      <c r="C125" s="13"/>
      <c r="D125"/>
      <c r="E125"/>
      <c r="F125" s="68" t="str">
        <f t="shared" si="5"/>
        <v/>
      </c>
    </row>
    <row r="126" spans="1:6">
      <c r="A126" s="42"/>
      <c r="B126" s="26" t="s">
        <v>115</v>
      </c>
      <c r="C126" s="13"/>
      <c r="D126"/>
      <c r="E126"/>
      <c r="F126" s="68" t="str">
        <f t="shared" si="5"/>
        <v/>
      </c>
    </row>
    <row r="127" spans="1:6">
      <c r="A127" s="42"/>
      <c r="B127" s="26" t="s">
        <v>116</v>
      </c>
      <c r="C127" s="13"/>
      <c r="D127"/>
      <c r="E127"/>
      <c r="F127" s="68" t="str">
        <f t="shared" si="5"/>
        <v/>
      </c>
    </row>
    <row r="128" spans="1:6">
      <c r="A128" s="42"/>
      <c r="B128" s="26" t="s">
        <v>117</v>
      </c>
      <c r="C128" s="13"/>
      <c r="D128"/>
      <c r="E128"/>
      <c r="F128" s="68" t="str">
        <f t="shared" si="5"/>
        <v/>
      </c>
    </row>
    <row r="129" spans="1:6">
      <c r="A129" s="42"/>
      <c r="B129" s="26" t="s">
        <v>118</v>
      </c>
      <c r="C129" s="13"/>
      <c r="D129"/>
      <c r="E129"/>
      <c r="F129" s="68" t="str">
        <f t="shared" si="5"/>
        <v/>
      </c>
    </row>
    <row r="130" spans="1:6">
      <c r="A130" s="42"/>
      <c r="B130" s="26" t="s">
        <v>119</v>
      </c>
      <c r="C130" s="13"/>
      <c r="D130"/>
      <c r="E130"/>
      <c r="F130" s="68" t="str">
        <f t="shared" si="5"/>
        <v/>
      </c>
    </row>
    <row r="131" spans="1:6">
      <c r="A131" s="42"/>
      <c r="B131" s="26" t="s">
        <v>120</v>
      </c>
      <c r="C131" s="13"/>
      <c r="D131"/>
      <c r="E131"/>
      <c r="F131" s="68" t="str">
        <f t="shared" si="5"/>
        <v/>
      </c>
    </row>
    <row r="132" spans="1:6">
      <c r="A132" s="42"/>
      <c r="B132" s="26" t="s">
        <v>121</v>
      </c>
      <c r="C132" s="13"/>
      <c r="D132"/>
      <c r="E132"/>
      <c r="F132" s="68" t="str">
        <f t="shared" si="5"/>
        <v/>
      </c>
    </row>
    <row r="133" spans="1:6">
      <c r="A133" s="42"/>
      <c r="B133" s="26" t="s">
        <v>122</v>
      </c>
      <c r="C133" s="13"/>
      <c r="D133"/>
      <c r="E133"/>
      <c r="F133" s="68" t="str">
        <f t="shared" si="5"/>
        <v/>
      </c>
    </row>
    <row r="134" spans="1:6">
      <c r="A134" s="42"/>
      <c r="B134" s="26" t="s">
        <v>123</v>
      </c>
      <c r="C134" s="13"/>
      <c r="D134"/>
      <c r="E134"/>
      <c r="F134" s="68" t="str">
        <f t="shared" si="5"/>
        <v/>
      </c>
    </row>
    <row r="135" spans="1:6">
      <c r="A135" s="42"/>
      <c r="B135" s="26" t="s">
        <v>124</v>
      </c>
      <c r="C135" s="13"/>
      <c r="D135" t="s">
        <v>33</v>
      </c>
      <c r="E135"/>
      <c r="F135" s="68" t="str">
        <f t="shared" si="5"/>
        <v/>
      </c>
    </row>
    <row r="136" spans="1:6">
      <c r="A136" s="42"/>
      <c r="B136" s="26" t="s">
        <v>125</v>
      </c>
      <c r="C136" s="13"/>
      <c r="D136" t="s">
        <v>33</v>
      </c>
      <c r="E136"/>
      <c r="F136" s="68" t="str">
        <f t="shared" si="5"/>
        <v/>
      </c>
    </row>
    <row r="137" spans="1:6">
      <c r="A137" s="42"/>
      <c r="B137" s="26" t="s">
        <v>126</v>
      </c>
      <c r="C137" s="13"/>
      <c r="D137"/>
      <c r="E137"/>
      <c r="F137" s="68" t="str">
        <f t="shared" si="5"/>
        <v/>
      </c>
    </row>
    <row r="138" spans="1:6">
      <c r="A138" s="42"/>
      <c r="B138" s="26" t="s">
        <v>127</v>
      </c>
      <c r="C138" s="13"/>
      <c r="D138"/>
      <c r="E138"/>
      <c r="F138" s="68" t="str">
        <f t="shared" si="5"/>
        <v/>
      </c>
    </row>
    <row r="139" spans="1:6">
      <c r="A139" s="42"/>
      <c r="B139" s="26" t="s">
        <v>128</v>
      </c>
      <c r="C139" s="13"/>
      <c r="D139"/>
      <c r="E139"/>
      <c r="F139" s="68" t="str">
        <f t="shared" si="5"/>
        <v/>
      </c>
    </row>
    <row r="140" spans="1:6">
      <c r="A140" s="42"/>
      <c r="B140" s="26" t="s">
        <v>129</v>
      </c>
      <c r="C140" s="13"/>
      <c r="D140"/>
      <c r="E140"/>
      <c r="F140" s="68" t="str">
        <f t="shared" si="5"/>
        <v/>
      </c>
    </row>
    <row r="141" spans="1:6">
      <c r="A141" s="42"/>
      <c r="B141" s="26" t="s">
        <v>130</v>
      </c>
      <c r="C141" s="13"/>
      <c r="D141"/>
      <c r="E141"/>
      <c r="F141" s="68" t="str">
        <f t="shared" si="5"/>
        <v/>
      </c>
    </row>
    <row r="142" spans="1:6">
      <c r="A142" s="42"/>
      <c r="B142" s="26" t="s">
        <v>131</v>
      </c>
      <c r="C142" s="13"/>
      <c r="D142"/>
      <c r="E142"/>
      <c r="F142" s="68" t="str">
        <f t="shared" si="5"/>
        <v/>
      </c>
    </row>
    <row r="143" spans="1:6">
      <c r="A143" s="42"/>
      <c r="B143" s="26" t="s">
        <v>132</v>
      </c>
      <c r="C143" s="13"/>
      <c r="D143"/>
      <c r="E143"/>
      <c r="F143" s="68" t="str">
        <f t="shared" si="5"/>
        <v/>
      </c>
    </row>
    <row r="144" spans="1:6">
      <c r="A144" s="42"/>
      <c r="B144" s="26" t="s">
        <v>133</v>
      </c>
      <c r="C144" s="13"/>
      <c r="D144"/>
      <c r="E144"/>
      <c r="F144" s="68" t="str">
        <f t="shared" si="5"/>
        <v/>
      </c>
    </row>
    <row r="145" spans="1:6">
      <c r="A145" s="42"/>
      <c r="B145" s="26" t="s">
        <v>134</v>
      </c>
      <c r="C145" s="13"/>
      <c r="D145"/>
      <c r="E145"/>
      <c r="F145" s="68" t="str">
        <f t="shared" si="5"/>
        <v/>
      </c>
    </row>
    <row r="146" spans="1:6">
      <c r="A146" s="42"/>
      <c r="B146" s="26" t="s">
        <v>135</v>
      </c>
      <c r="C146" s="13"/>
      <c r="D146"/>
      <c r="E146"/>
      <c r="F146" s="68" t="str">
        <f t="shared" si="5"/>
        <v/>
      </c>
    </row>
    <row r="147" spans="1:6">
      <c r="A147" s="42"/>
      <c r="B147" s="26" t="s">
        <v>136</v>
      </c>
      <c r="C147" s="13"/>
      <c r="D147"/>
      <c r="E147"/>
      <c r="F147" s="68" t="str">
        <f t="shared" si="5"/>
        <v/>
      </c>
    </row>
    <row r="148" spans="1:6">
      <c r="A148" s="42"/>
      <c r="B148" s="26" t="s">
        <v>137</v>
      </c>
      <c r="C148" s="13"/>
      <c r="D148"/>
      <c r="E148"/>
      <c r="F148" s="68" t="str">
        <f t="shared" si="5"/>
        <v/>
      </c>
    </row>
    <row r="149" spans="1:6">
      <c r="A149" s="42"/>
      <c r="B149" s="26" t="s">
        <v>138</v>
      </c>
      <c r="C149" s="13"/>
      <c r="D149"/>
      <c r="E149"/>
      <c r="F149" s="68" t="str">
        <f t="shared" si="5"/>
        <v/>
      </c>
    </row>
    <row r="150" spans="1:6">
      <c r="A150" s="42"/>
      <c r="B150" s="26" t="s">
        <v>139</v>
      </c>
      <c r="C150" s="13"/>
      <c r="D150"/>
      <c r="E150"/>
      <c r="F150" s="68" t="str">
        <f t="shared" si="5"/>
        <v/>
      </c>
    </row>
    <row r="151" spans="1:6">
      <c r="A151" s="42"/>
      <c r="B151" s="26" t="s">
        <v>140</v>
      </c>
      <c r="C151" s="13"/>
      <c r="D151"/>
      <c r="E151"/>
      <c r="F151" s="68" t="str">
        <f t="shared" si="5"/>
        <v/>
      </c>
    </row>
    <row r="152" spans="1:6">
      <c r="A152" s="42"/>
      <c r="B152" s="26" t="s">
        <v>141</v>
      </c>
      <c r="C152" s="13"/>
      <c r="D152"/>
      <c r="E152"/>
      <c r="F152" s="68" t="str">
        <f t="shared" si="5"/>
        <v/>
      </c>
    </row>
    <row r="153" spans="1:6">
      <c r="A153" s="42"/>
      <c r="B153" s="26" t="s">
        <v>142</v>
      </c>
      <c r="C153" s="13"/>
      <c r="D153"/>
      <c r="E153"/>
      <c r="F153" s="68" t="str">
        <f t="shared" si="5"/>
        <v/>
      </c>
    </row>
    <row r="154" spans="1:6">
      <c r="A154" s="42"/>
      <c r="B154" s="26" t="s">
        <v>143</v>
      </c>
      <c r="C154" s="13"/>
      <c r="D154"/>
      <c r="E154"/>
      <c r="F154" s="68" t="str">
        <f t="shared" si="5"/>
        <v/>
      </c>
    </row>
    <row r="155" spans="1:6">
      <c r="A155" s="42"/>
      <c r="B155" s="27"/>
      <c r="C155" s="28"/>
      <c r="D155"/>
      <c r="E155"/>
      <c r="F155" s="68" t="str">
        <f t="shared" si="5"/>
        <v/>
      </c>
    </row>
    <row r="156" spans="1:6">
      <c r="A156" s="42"/>
      <c r="B156" s="27"/>
      <c r="C156" s="28"/>
      <c r="D156"/>
      <c r="E156"/>
      <c r="F156" s="68" t="str">
        <f t="shared" si="5"/>
        <v/>
      </c>
    </row>
    <row r="157" spans="1:6">
      <c r="A157" s="42"/>
      <c r="B157" s="27"/>
      <c r="C157" s="28"/>
      <c r="D157"/>
      <c r="E157"/>
      <c r="F157" s="68" t="str">
        <f t="shared" si="5"/>
        <v/>
      </c>
    </row>
    <row r="158" spans="1:6">
      <c r="A158" s="42"/>
      <c r="B158" s="27"/>
      <c r="C158" s="28"/>
      <c r="D158"/>
      <c r="E158"/>
      <c r="F158" s="68" t="str">
        <f t="shared" si="5"/>
        <v/>
      </c>
    </row>
    <row r="159" spans="1:6" ht="15" thickBot="1">
      <c r="A159" s="43"/>
      <c r="B159" s="29"/>
      <c r="C159" s="30"/>
      <c r="D159"/>
      <c r="E159"/>
      <c r="F159" s="68" t="str">
        <f t="shared" si="5"/>
        <v/>
      </c>
    </row>
    <row r="160" spans="1:6">
      <c r="A160" s="45"/>
      <c r="B160" s="55"/>
      <c r="D160"/>
      <c r="E160"/>
      <c r="F160" s="71"/>
    </row>
    <row r="161" spans="1:6" ht="15" thickBot="1">
      <c r="A161" s="51" t="s">
        <v>144</v>
      </c>
      <c r="B161" s="52"/>
      <c r="C161" s="7"/>
      <c r="F161" s="68"/>
    </row>
    <row r="162" spans="1:6" ht="14.45" customHeight="1">
      <c r="A162" s="99"/>
      <c r="B162" s="100"/>
      <c r="C162" s="101"/>
      <c r="F162" s="68" t="str">
        <f>IF(A162&lt;&gt;"",UPPER(A162)&amp;". ","")</f>
        <v/>
      </c>
    </row>
    <row r="163" spans="1:6">
      <c r="A163" s="45"/>
      <c r="B163" s="55"/>
      <c r="D163"/>
      <c r="E163"/>
      <c r="F163" s="71"/>
    </row>
    <row r="164" spans="1:6" ht="15" thickBot="1">
      <c r="A164" s="49"/>
      <c r="B164" s="56"/>
      <c r="C164" s="7"/>
      <c r="F164" s="68"/>
    </row>
    <row r="165" spans="1:6" ht="15" thickBot="1">
      <c r="A165" s="40" t="s">
        <v>145</v>
      </c>
      <c r="B165" s="9"/>
      <c r="C165" s="10"/>
      <c r="F165" s="68"/>
    </row>
    <row r="166" spans="1:6">
      <c r="A166" s="41"/>
      <c r="B166" s="92" t="s">
        <v>146</v>
      </c>
      <c r="C166" s="93"/>
      <c r="F166" s="68" t="str">
        <f>IF(UPPER(A166)="X",B166&amp;". ","")</f>
        <v/>
      </c>
    </row>
    <row r="167" spans="1:6">
      <c r="A167" s="42"/>
      <c r="B167" s="92" t="s">
        <v>147</v>
      </c>
      <c r="C167" s="93"/>
      <c r="F167" s="68" t="str">
        <f>IF(UPPER(A167)="X",B167&amp;". ","")</f>
        <v/>
      </c>
    </row>
    <row r="168" spans="1:6">
      <c r="A168" s="42"/>
      <c r="B168" s="92" t="s">
        <v>148</v>
      </c>
      <c r="C168" s="93"/>
      <c r="F168" s="68" t="str">
        <f>IF(UPPER(A168)="X",B168&amp;". ","")</f>
        <v/>
      </c>
    </row>
    <row r="169" spans="1:6">
      <c r="A169" s="42"/>
      <c r="B169" s="92" t="s">
        <v>149</v>
      </c>
      <c r="C169" s="93"/>
      <c r="F169" s="68" t="str">
        <f>IF(UPPER(A169)="X",B169&amp;". ","")</f>
        <v/>
      </c>
    </row>
    <row r="170" spans="1:6">
      <c r="A170" s="42"/>
      <c r="B170" s="27" t="s">
        <v>150</v>
      </c>
      <c r="C170" s="28"/>
      <c r="F170" s="68" t="str">
        <f>IF(UPPER(A170)="X",B170&amp;". ","")</f>
        <v/>
      </c>
    </row>
    <row r="171" spans="1:6">
      <c r="A171" s="42"/>
      <c r="B171" s="31"/>
      <c r="C171" s="32"/>
      <c r="F171" s="68"/>
    </row>
    <row r="172" spans="1:6" ht="15" thickBot="1">
      <c r="A172" s="43"/>
      <c r="B172" s="90"/>
      <c r="C172" s="91"/>
      <c r="F172" s="68" t="str">
        <f>IF(UPPER(A172)="X",C172&amp;". ","")</f>
        <v/>
      </c>
    </row>
    <row r="173" spans="1:6">
      <c r="A173" s="45"/>
      <c r="B173" s="46"/>
      <c r="C173" s="46"/>
      <c r="F173" s="68"/>
    </row>
    <row r="174" spans="1:6" ht="15" thickBot="1">
      <c r="A174" s="38"/>
      <c r="B174" s="7"/>
      <c r="C174" s="7"/>
      <c r="F174" s="68"/>
    </row>
    <row r="175" spans="1:6">
      <c r="A175" s="40" t="s">
        <v>151</v>
      </c>
      <c r="B175" s="9"/>
      <c r="C175" s="10"/>
      <c r="F175" s="68"/>
    </row>
    <row r="176" spans="1:6" ht="15">
      <c r="A176" s="84" t="s">
        <v>152</v>
      </c>
      <c r="B176" s="85"/>
      <c r="C176" s="86"/>
      <c r="F176" s="68"/>
    </row>
    <row r="177" spans="1:6">
      <c r="A177" s="41"/>
      <c r="B177" s="33" t="s">
        <v>153</v>
      </c>
      <c r="C177" s="19" t="s">
        <v>154</v>
      </c>
      <c r="F177" s="68" t="str">
        <f>IF(UPPER(A177)="X",C177&amp;". ","")</f>
        <v/>
      </c>
    </row>
    <row r="178" spans="1:6">
      <c r="A178" s="42"/>
      <c r="B178" s="33" t="s">
        <v>153</v>
      </c>
      <c r="C178" s="19" t="s">
        <v>155</v>
      </c>
      <c r="F178" s="68" t="str">
        <f t="shared" ref="F178:F242" si="6">IF(UPPER(A178)="X",C178&amp;". ","")</f>
        <v/>
      </c>
    </row>
    <row r="179" spans="1:6">
      <c r="A179" s="42"/>
      <c r="B179" s="33" t="s">
        <v>153</v>
      </c>
      <c r="C179" s="19" t="s">
        <v>156</v>
      </c>
      <c r="F179" s="68" t="str">
        <f t="shared" si="6"/>
        <v/>
      </c>
    </row>
    <row r="180" spans="1:6">
      <c r="A180" s="42"/>
      <c r="B180" s="33" t="s">
        <v>153</v>
      </c>
      <c r="C180" s="19" t="s">
        <v>157</v>
      </c>
      <c r="F180" s="68" t="str">
        <f t="shared" si="6"/>
        <v/>
      </c>
    </row>
    <row r="181" spans="1:6">
      <c r="A181" s="42"/>
      <c r="B181" s="33" t="s">
        <v>153</v>
      </c>
      <c r="C181" s="19" t="s">
        <v>158</v>
      </c>
      <c r="F181" s="68" t="str">
        <f t="shared" si="6"/>
        <v/>
      </c>
    </row>
    <row r="182" spans="1:6">
      <c r="A182" s="42"/>
      <c r="B182" s="33" t="s">
        <v>153</v>
      </c>
      <c r="C182" s="19" t="s">
        <v>159</v>
      </c>
      <c r="F182" s="68" t="str">
        <f t="shared" si="6"/>
        <v/>
      </c>
    </row>
    <row r="183" spans="1:6">
      <c r="A183" s="42"/>
      <c r="B183" s="33" t="s">
        <v>153</v>
      </c>
      <c r="C183" s="19" t="s">
        <v>160</v>
      </c>
      <c r="F183" s="68" t="str">
        <f t="shared" si="6"/>
        <v/>
      </c>
    </row>
    <row r="184" spans="1:6">
      <c r="A184" s="42"/>
      <c r="B184" s="33" t="s">
        <v>153</v>
      </c>
      <c r="C184" s="19" t="s">
        <v>160</v>
      </c>
      <c r="F184" s="68" t="str">
        <f t="shared" si="6"/>
        <v/>
      </c>
    </row>
    <row r="185" spans="1:6">
      <c r="A185" s="42"/>
      <c r="B185" s="33" t="s">
        <v>153</v>
      </c>
      <c r="C185" s="19" t="s">
        <v>161</v>
      </c>
      <c r="F185" s="68" t="str">
        <f t="shared" si="6"/>
        <v/>
      </c>
    </row>
    <row r="186" spans="1:6">
      <c r="A186" s="42"/>
      <c r="B186" s="33" t="s">
        <v>153</v>
      </c>
      <c r="C186" s="19" t="s">
        <v>162</v>
      </c>
      <c r="F186" s="68" t="str">
        <f t="shared" si="6"/>
        <v/>
      </c>
    </row>
    <row r="187" spans="1:6">
      <c r="A187" s="42"/>
      <c r="B187" s="33" t="s">
        <v>153</v>
      </c>
      <c r="C187" s="19" t="s">
        <v>163</v>
      </c>
      <c r="F187" s="68" t="str">
        <f t="shared" si="6"/>
        <v/>
      </c>
    </row>
    <row r="188" spans="1:6">
      <c r="A188" s="42"/>
      <c r="B188" s="18" t="s">
        <v>153</v>
      </c>
      <c r="C188" s="19" t="s">
        <v>164</v>
      </c>
      <c r="F188" s="68" t="str">
        <f t="shared" si="6"/>
        <v/>
      </c>
    </row>
    <row r="189" spans="1:6">
      <c r="A189" s="42"/>
      <c r="B189" s="18" t="s">
        <v>153</v>
      </c>
      <c r="C189" s="19" t="s">
        <v>165</v>
      </c>
      <c r="F189" s="68" t="str">
        <f t="shared" si="6"/>
        <v/>
      </c>
    </row>
    <row r="190" spans="1:6">
      <c r="A190" s="42"/>
      <c r="B190" s="33" t="s">
        <v>153</v>
      </c>
      <c r="C190" s="19" t="s">
        <v>166</v>
      </c>
      <c r="F190" s="68" t="str">
        <f t="shared" si="6"/>
        <v/>
      </c>
    </row>
    <row r="191" spans="1:6">
      <c r="A191" s="42"/>
      <c r="B191" s="33" t="s">
        <v>153</v>
      </c>
      <c r="C191" s="19" t="s">
        <v>167</v>
      </c>
      <c r="F191" s="68" t="str">
        <f t="shared" si="6"/>
        <v/>
      </c>
    </row>
    <row r="192" spans="1:6">
      <c r="A192" s="42"/>
      <c r="B192" s="33" t="s">
        <v>153</v>
      </c>
      <c r="C192" s="19" t="s">
        <v>168</v>
      </c>
      <c r="F192" s="68" t="str">
        <f t="shared" si="6"/>
        <v/>
      </c>
    </row>
    <row r="193" spans="1:6">
      <c r="A193" s="42"/>
      <c r="B193" s="33" t="s">
        <v>153</v>
      </c>
      <c r="C193" s="19" t="s">
        <v>169</v>
      </c>
      <c r="F193" s="68" t="str">
        <f t="shared" si="6"/>
        <v/>
      </c>
    </row>
    <row r="194" spans="1:6">
      <c r="A194" s="42"/>
      <c r="B194" s="33" t="s">
        <v>153</v>
      </c>
      <c r="C194" s="19" t="s">
        <v>170</v>
      </c>
      <c r="F194" s="68" t="str">
        <f t="shared" si="6"/>
        <v/>
      </c>
    </row>
    <row r="195" spans="1:6">
      <c r="A195" s="42"/>
      <c r="B195" s="33" t="s">
        <v>153</v>
      </c>
      <c r="C195" s="19" t="s">
        <v>171</v>
      </c>
      <c r="F195" s="68" t="str">
        <f t="shared" si="6"/>
        <v/>
      </c>
    </row>
    <row r="196" spans="1:6">
      <c r="A196" s="42"/>
      <c r="B196" s="33" t="s">
        <v>153</v>
      </c>
      <c r="C196" s="19" t="s">
        <v>172</v>
      </c>
      <c r="F196" s="68" t="str">
        <f t="shared" si="6"/>
        <v/>
      </c>
    </row>
    <row r="197" spans="1:6">
      <c r="A197" s="42"/>
      <c r="B197" s="33" t="s">
        <v>153</v>
      </c>
      <c r="C197" s="19" t="s">
        <v>173</v>
      </c>
      <c r="F197" s="68" t="str">
        <f t="shared" si="6"/>
        <v/>
      </c>
    </row>
    <row r="198" spans="1:6">
      <c r="A198" s="42"/>
      <c r="B198" s="33" t="s">
        <v>153</v>
      </c>
      <c r="C198" s="19" t="s">
        <v>174</v>
      </c>
      <c r="F198" s="68" t="str">
        <f t="shared" si="6"/>
        <v/>
      </c>
    </row>
    <row r="199" spans="1:6">
      <c r="A199" s="42"/>
      <c r="B199" s="33" t="s">
        <v>153</v>
      </c>
      <c r="C199" s="19" t="s">
        <v>175</v>
      </c>
      <c r="F199" s="68" t="str">
        <f t="shared" si="6"/>
        <v/>
      </c>
    </row>
    <row r="200" spans="1:6">
      <c r="A200" s="42"/>
      <c r="B200" s="33" t="s">
        <v>153</v>
      </c>
      <c r="C200" s="19" t="s">
        <v>176</v>
      </c>
      <c r="F200" s="68" t="str">
        <f t="shared" si="6"/>
        <v/>
      </c>
    </row>
    <row r="201" spans="1:6">
      <c r="A201" s="42"/>
      <c r="B201" s="33" t="s">
        <v>153</v>
      </c>
      <c r="C201" s="19" t="s">
        <v>177</v>
      </c>
      <c r="F201" s="68" t="str">
        <f t="shared" si="6"/>
        <v/>
      </c>
    </row>
    <row r="202" spans="1:6">
      <c r="A202" s="42"/>
      <c r="B202" s="33" t="s">
        <v>153</v>
      </c>
      <c r="C202" s="19" t="s">
        <v>178</v>
      </c>
      <c r="F202" s="68" t="str">
        <f t="shared" si="6"/>
        <v/>
      </c>
    </row>
    <row r="203" spans="1:6">
      <c r="A203" s="42"/>
      <c r="B203" s="33" t="s">
        <v>153</v>
      </c>
      <c r="C203" s="19" t="s">
        <v>179</v>
      </c>
      <c r="F203" s="68" t="str">
        <f t="shared" si="6"/>
        <v/>
      </c>
    </row>
    <row r="204" spans="1:6">
      <c r="A204" s="42"/>
      <c r="B204" s="33" t="s">
        <v>153</v>
      </c>
      <c r="C204" s="19" t="s">
        <v>180</v>
      </c>
      <c r="F204" s="68" t="str">
        <f t="shared" si="6"/>
        <v/>
      </c>
    </row>
    <row r="205" spans="1:6">
      <c r="A205" s="42"/>
      <c r="B205" s="33" t="s">
        <v>153</v>
      </c>
      <c r="C205" s="19" t="s">
        <v>181</v>
      </c>
      <c r="F205" s="68" t="str">
        <f t="shared" si="6"/>
        <v/>
      </c>
    </row>
    <row r="206" spans="1:6">
      <c r="A206" s="42"/>
      <c r="B206" s="18" t="s">
        <v>182</v>
      </c>
      <c r="C206" s="19" t="s">
        <v>183</v>
      </c>
      <c r="F206" s="68" t="str">
        <f t="shared" si="6"/>
        <v/>
      </c>
    </row>
    <row r="207" spans="1:6">
      <c r="A207" s="42"/>
      <c r="B207" s="18" t="s">
        <v>182</v>
      </c>
      <c r="C207" s="19" t="s">
        <v>184</v>
      </c>
      <c r="F207" s="68" t="str">
        <f t="shared" si="6"/>
        <v/>
      </c>
    </row>
    <row r="208" spans="1:6">
      <c r="A208" s="42"/>
      <c r="B208" s="18" t="s">
        <v>182</v>
      </c>
      <c r="C208" s="19" t="s">
        <v>185</v>
      </c>
      <c r="F208" s="68" t="str">
        <f t="shared" si="6"/>
        <v/>
      </c>
    </row>
    <row r="209" spans="1:6">
      <c r="A209" s="42"/>
      <c r="B209" s="18" t="s">
        <v>182</v>
      </c>
      <c r="C209" s="19" t="s">
        <v>186</v>
      </c>
      <c r="F209" s="68" t="str">
        <f t="shared" si="6"/>
        <v/>
      </c>
    </row>
    <row r="210" spans="1:6">
      <c r="A210" s="42"/>
      <c r="B210" s="18" t="s">
        <v>182</v>
      </c>
      <c r="C210" s="19" t="s">
        <v>187</v>
      </c>
      <c r="F210" s="68" t="str">
        <f t="shared" si="6"/>
        <v/>
      </c>
    </row>
    <row r="211" spans="1:6">
      <c r="A211" s="42"/>
      <c r="B211" s="18" t="s">
        <v>182</v>
      </c>
      <c r="C211" s="19" t="s">
        <v>188</v>
      </c>
      <c r="F211" s="68" t="str">
        <f t="shared" si="6"/>
        <v/>
      </c>
    </row>
    <row r="212" spans="1:6">
      <c r="A212" s="42" t="s">
        <v>189</v>
      </c>
      <c r="B212" s="18" t="s">
        <v>182</v>
      </c>
      <c r="C212" s="19" t="s">
        <v>190</v>
      </c>
      <c r="F212" s="68" t="str">
        <f t="shared" si="6"/>
        <v xml:space="preserve">Art. 150, § 4º, do CTN. </v>
      </c>
    </row>
    <row r="213" spans="1:6">
      <c r="A213" s="42" t="s">
        <v>189</v>
      </c>
      <c r="B213" s="18" t="s">
        <v>182</v>
      </c>
      <c r="C213" s="19" t="s">
        <v>191</v>
      </c>
      <c r="F213" s="68" t="str">
        <f t="shared" si="6"/>
        <v xml:space="preserve">Art. 173, I, do CTN . </v>
      </c>
    </row>
    <row r="214" spans="1:6">
      <c r="A214" s="42"/>
      <c r="B214" s="18" t="s">
        <v>182</v>
      </c>
      <c r="C214" s="19" t="s">
        <v>192</v>
      </c>
      <c r="F214" s="68" t="str">
        <f t="shared" si="6"/>
        <v/>
      </c>
    </row>
    <row r="215" spans="1:6">
      <c r="A215" s="42"/>
      <c r="B215" s="18" t="s">
        <v>193</v>
      </c>
      <c r="C215" s="19" t="s">
        <v>194</v>
      </c>
      <c r="F215" s="68" t="str">
        <f t="shared" si="6"/>
        <v/>
      </c>
    </row>
    <row r="216" spans="1:6">
      <c r="A216" s="42"/>
      <c r="B216" s="18" t="s">
        <v>193</v>
      </c>
      <c r="C216" s="19" t="s">
        <v>195</v>
      </c>
      <c r="F216" s="68" t="str">
        <f t="shared" si="6"/>
        <v/>
      </c>
    </row>
    <row r="217" spans="1:6">
      <c r="A217" s="42"/>
      <c r="B217" s="33" t="s">
        <v>196</v>
      </c>
      <c r="C217" s="19" t="s">
        <v>197</v>
      </c>
      <c r="F217" s="68" t="str">
        <f t="shared" si="6"/>
        <v/>
      </c>
    </row>
    <row r="218" spans="1:6" ht="15" customHeight="1">
      <c r="A218" s="42"/>
      <c r="B218" s="33" t="s">
        <v>196</v>
      </c>
      <c r="C218" s="19" t="s">
        <v>198</v>
      </c>
      <c r="F218" s="68" t="str">
        <f t="shared" si="6"/>
        <v/>
      </c>
    </row>
    <row r="219" spans="1:6" ht="15" customHeight="1">
      <c r="A219" s="42"/>
      <c r="B219" s="33" t="s">
        <v>196</v>
      </c>
      <c r="C219" s="19" t="s">
        <v>199</v>
      </c>
      <c r="F219" s="68" t="str">
        <f t="shared" si="6"/>
        <v/>
      </c>
    </row>
    <row r="220" spans="1:6" ht="15" customHeight="1">
      <c r="A220" s="42"/>
      <c r="B220" s="33" t="s">
        <v>196</v>
      </c>
      <c r="C220" s="19" t="s">
        <v>200</v>
      </c>
      <c r="F220" s="68" t="str">
        <f t="shared" si="6"/>
        <v/>
      </c>
    </row>
    <row r="221" spans="1:6" ht="15" customHeight="1">
      <c r="A221" s="42"/>
      <c r="B221" s="33" t="s">
        <v>196</v>
      </c>
      <c r="C221" s="19" t="s">
        <v>201</v>
      </c>
      <c r="F221" s="68" t="str">
        <f t="shared" si="6"/>
        <v/>
      </c>
    </row>
    <row r="222" spans="1:6" ht="15" customHeight="1">
      <c r="A222" s="42"/>
      <c r="B222" s="33" t="s">
        <v>196</v>
      </c>
      <c r="C222" s="19" t="s">
        <v>202</v>
      </c>
      <c r="F222" s="68" t="str">
        <f t="shared" si="6"/>
        <v/>
      </c>
    </row>
    <row r="223" spans="1:6" ht="15" customHeight="1">
      <c r="A223" s="42"/>
      <c r="B223" s="33" t="s">
        <v>196</v>
      </c>
      <c r="C223" s="19" t="s">
        <v>203</v>
      </c>
      <c r="F223" s="68" t="str">
        <f t="shared" si="6"/>
        <v/>
      </c>
    </row>
    <row r="224" spans="1:6" ht="15" customHeight="1">
      <c r="A224" s="42"/>
      <c r="B224" s="33" t="s">
        <v>196</v>
      </c>
      <c r="C224" s="19" t="s">
        <v>204</v>
      </c>
      <c r="F224" s="68" t="str">
        <f t="shared" si="6"/>
        <v/>
      </c>
    </row>
    <row r="225" spans="1:6" ht="15" customHeight="1">
      <c r="A225" s="42"/>
      <c r="B225" s="33" t="s">
        <v>196</v>
      </c>
      <c r="C225" s="19" t="s">
        <v>205</v>
      </c>
      <c r="F225" s="68" t="str">
        <f t="shared" si="6"/>
        <v/>
      </c>
    </row>
    <row r="226" spans="1:6" ht="15" customHeight="1">
      <c r="A226" s="42"/>
      <c r="B226" s="33" t="s">
        <v>196</v>
      </c>
      <c r="C226" s="19" t="s">
        <v>206</v>
      </c>
      <c r="F226" s="68" t="str">
        <f t="shared" si="6"/>
        <v/>
      </c>
    </row>
    <row r="227" spans="1:6" ht="15" customHeight="1">
      <c r="A227" s="42"/>
      <c r="B227" s="33" t="s">
        <v>196</v>
      </c>
      <c r="C227" s="19" t="s">
        <v>207</v>
      </c>
      <c r="F227" s="68" t="str">
        <f t="shared" si="6"/>
        <v/>
      </c>
    </row>
    <row r="228" spans="1:6" ht="15" customHeight="1">
      <c r="A228" s="42"/>
      <c r="B228" s="33" t="s">
        <v>196</v>
      </c>
      <c r="C228" s="19" t="s">
        <v>208</v>
      </c>
      <c r="F228" s="68" t="str">
        <f t="shared" si="6"/>
        <v/>
      </c>
    </row>
    <row r="229" spans="1:6" ht="15" customHeight="1">
      <c r="A229" s="42"/>
      <c r="B229" s="33" t="s">
        <v>196</v>
      </c>
      <c r="C229" s="19" t="s">
        <v>209</v>
      </c>
      <c r="F229" s="68" t="str">
        <f t="shared" si="6"/>
        <v/>
      </c>
    </row>
    <row r="230" spans="1:6" ht="15" customHeight="1">
      <c r="A230" s="42"/>
      <c r="B230" s="33" t="s">
        <v>196</v>
      </c>
      <c r="C230" s="19" t="s">
        <v>210</v>
      </c>
      <c r="F230" s="68" t="str">
        <f t="shared" si="6"/>
        <v/>
      </c>
    </row>
    <row r="231" spans="1:6" ht="15" customHeight="1">
      <c r="A231" s="42"/>
      <c r="B231" s="33" t="s">
        <v>196</v>
      </c>
      <c r="C231" s="19" t="s">
        <v>211</v>
      </c>
      <c r="F231" s="68" t="str">
        <f t="shared" si="6"/>
        <v/>
      </c>
    </row>
    <row r="232" spans="1:6" ht="15" customHeight="1">
      <c r="A232" s="42"/>
      <c r="B232" s="18" t="s">
        <v>212</v>
      </c>
      <c r="C232" s="19" t="s">
        <v>213</v>
      </c>
      <c r="F232" s="68" t="str">
        <f t="shared" si="6"/>
        <v/>
      </c>
    </row>
    <row r="233" spans="1:6" ht="15" customHeight="1">
      <c r="A233" s="42"/>
      <c r="B233" s="18" t="s">
        <v>212</v>
      </c>
      <c r="C233" s="19" t="s">
        <v>214</v>
      </c>
      <c r="F233" s="68" t="str">
        <f t="shared" si="6"/>
        <v/>
      </c>
    </row>
    <row r="234" spans="1:6" ht="15" customHeight="1">
      <c r="A234" s="42"/>
      <c r="B234" s="18" t="s">
        <v>212</v>
      </c>
      <c r="C234" s="19" t="s">
        <v>215</v>
      </c>
      <c r="F234" s="68" t="str">
        <f t="shared" si="6"/>
        <v/>
      </c>
    </row>
    <row r="235" spans="1:6" ht="15" customHeight="1">
      <c r="A235" s="42"/>
      <c r="B235" s="18" t="s">
        <v>212</v>
      </c>
      <c r="C235" s="19" t="s">
        <v>216</v>
      </c>
      <c r="F235" s="68" t="str">
        <f t="shared" si="6"/>
        <v/>
      </c>
    </row>
    <row r="236" spans="1:6" ht="15" customHeight="1">
      <c r="A236" s="42"/>
      <c r="B236" s="18" t="s">
        <v>212</v>
      </c>
      <c r="C236" s="19" t="s">
        <v>217</v>
      </c>
      <c r="F236" s="68" t="str">
        <f t="shared" si="6"/>
        <v/>
      </c>
    </row>
    <row r="237" spans="1:6" ht="15" customHeight="1">
      <c r="A237" s="42"/>
      <c r="B237" s="33" t="s">
        <v>218</v>
      </c>
      <c r="C237" s="19" t="s">
        <v>219</v>
      </c>
      <c r="F237" s="68"/>
    </row>
    <row r="238" spans="1:6" ht="15" customHeight="1">
      <c r="A238" s="42"/>
      <c r="B238" s="33" t="s">
        <v>218</v>
      </c>
      <c r="C238" s="19" t="s">
        <v>220</v>
      </c>
      <c r="F238" s="68" t="str">
        <f t="shared" si="6"/>
        <v/>
      </c>
    </row>
    <row r="239" spans="1:6" ht="15" customHeight="1">
      <c r="A239" s="42"/>
      <c r="B239" s="33" t="s">
        <v>221</v>
      </c>
      <c r="C239" s="19" t="s">
        <v>222</v>
      </c>
      <c r="F239" s="68" t="str">
        <f t="shared" si="6"/>
        <v/>
      </c>
    </row>
    <row r="240" spans="1:6" ht="15" customHeight="1">
      <c r="A240" s="42"/>
      <c r="B240" s="33"/>
      <c r="C240" s="19"/>
      <c r="F240" s="68" t="str">
        <f t="shared" si="6"/>
        <v/>
      </c>
    </row>
    <row r="241" spans="1:6" ht="15" customHeight="1">
      <c r="A241" s="42"/>
      <c r="B241" s="33"/>
      <c r="C241" s="19"/>
      <c r="F241" s="68" t="str">
        <f t="shared" si="6"/>
        <v/>
      </c>
    </row>
    <row r="242" spans="1:6" ht="15" customHeight="1">
      <c r="A242" s="42"/>
      <c r="B242" s="33"/>
      <c r="C242" s="19"/>
      <c r="F242" s="68" t="str">
        <f t="shared" si="6"/>
        <v/>
      </c>
    </row>
    <row r="243" spans="1:6" ht="15" customHeight="1">
      <c r="A243" s="42"/>
      <c r="B243" s="33"/>
      <c r="C243" s="19"/>
      <c r="F243" s="68" t="str">
        <f t="shared" ref="F243:F248" si="7">IF(UPPER(A243)="X",C243&amp;". ","")</f>
        <v/>
      </c>
    </row>
    <row r="244" spans="1:6" ht="15" customHeight="1">
      <c r="A244" s="42"/>
      <c r="B244" s="33"/>
      <c r="C244" s="19"/>
      <c r="F244" s="68" t="str">
        <f t="shared" si="7"/>
        <v/>
      </c>
    </row>
    <row r="245" spans="1:6" ht="15" customHeight="1">
      <c r="A245" s="42"/>
      <c r="B245" s="33"/>
      <c r="C245" s="19"/>
      <c r="F245" s="68" t="str">
        <f t="shared" si="7"/>
        <v/>
      </c>
    </row>
    <row r="246" spans="1:6" ht="15" customHeight="1">
      <c r="A246" s="42"/>
      <c r="B246" s="33"/>
      <c r="C246" s="19"/>
      <c r="F246" s="68" t="str">
        <f t="shared" si="7"/>
        <v/>
      </c>
    </row>
    <row r="247" spans="1:6" ht="15" customHeight="1">
      <c r="A247" s="42"/>
      <c r="B247" s="33"/>
      <c r="C247" s="19"/>
      <c r="F247" s="68" t="str">
        <f t="shared" si="7"/>
        <v/>
      </c>
    </row>
    <row r="248" spans="1:6" ht="15" customHeight="1" thickBot="1">
      <c r="A248" s="43"/>
      <c r="B248" s="34"/>
      <c r="C248" s="23"/>
      <c r="F248" s="68" t="str">
        <f t="shared" si="7"/>
        <v/>
      </c>
    </row>
    <row r="249" spans="1:6" ht="15" customHeight="1">
      <c r="A249" s="38"/>
      <c r="B249" s="57"/>
      <c r="C249" s="7"/>
      <c r="F249" s="68"/>
    </row>
    <row r="250" spans="1:6" ht="15" thickBot="1">
      <c r="A250" s="51" t="s">
        <v>223</v>
      </c>
      <c r="B250" s="52"/>
      <c r="C250" s="7"/>
      <c r="F250" s="68"/>
    </row>
    <row r="251" spans="1:6" ht="14.45" customHeight="1">
      <c r="A251" s="99"/>
      <c r="B251" s="100"/>
      <c r="C251" s="101"/>
      <c r="F251" s="68" t="str">
        <f>IF(A251&lt;&gt;"",UPPER(A251)&amp;". ","")</f>
        <v/>
      </c>
    </row>
    <row r="252" spans="1:6" ht="14.45" customHeight="1">
      <c r="A252" s="58"/>
      <c r="B252" s="59"/>
      <c r="C252" s="59"/>
      <c r="D252"/>
      <c r="E252"/>
      <c r="F252" s="71"/>
    </row>
    <row r="253" spans="1:6" ht="15" thickBot="1">
      <c r="A253" s="39" t="str">
        <f>IF(A256="","* INFORME AS PRINCIPAIS TESES ADOTADAS NO VOTO.","")</f>
        <v>* INFORME AS PRINCIPAIS TESES ADOTADAS NO VOTO.</v>
      </c>
      <c r="B253" s="7"/>
      <c r="C253" s="7"/>
      <c r="F253" s="68"/>
    </row>
    <row r="254" spans="1:6">
      <c r="A254" s="40" t="s">
        <v>224</v>
      </c>
      <c r="B254" s="9"/>
      <c r="C254" s="9"/>
      <c r="D254" s="9"/>
      <c r="E254" s="10"/>
      <c r="F254" s="68"/>
    </row>
    <row r="255" spans="1:6" ht="15.6" customHeight="1">
      <c r="A255" s="116" t="s">
        <v>225</v>
      </c>
      <c r="B255" s="117"/>
      <c r="C255" s="117"/>
      <c r="D255" s="117"/>
      <c r="E255" s="118"/>
      <c r="F255" s="68"/>
    </row>
    <row r="256" spans="1:6" ht="30" customHeight="1">
      <c r="A256" s="75"/>
      <c r="B256" s="76"/>
      <c r="C256" s="76"/>
      <c r="D256" s="76"/>
      <c r="E256" s="77"/>
      <c r="F256" s="68"/>
    </row>
    <row r="257" spans="1:6" ht="37.9" customHeight="1">
      <c r="A257" s="78"/>
      <c r="B257" s="79"/>
      <c r="C257" s="79"/>
      <c r="D257" s="79"/>
      <c r="E257" s="80"/>
      <c r="F257" s="68"/>
    </row>
    <row r="258" spans="1:6" ht="34.9" customHeight="1">
      <c r="A258" s="78"/>
      <c r="B258" s="79"/>
      <c r="C258" s="79"/>
      <c r="D258" s="79"/>
      <c r="E258" s="80"/>
      <c r="F258" s="68"/>
    </row>
    <row r="259" spans="1:6" ht="33.6" customHeight="1">
      <c r="A259" s="81"/>
      <c r="B259" s="82"/>
      <c r="C259" s="82"/>
      <c r="D259" s="82"/>
      <c r="E259" s="83"/>
      <c r="F259" s="68"/>
    </row>
    <row r="260" spans="1:6" ht="15">
      <c r="A260" s="53"/>
      <c r="B260" s="54"/>
      <c r="C260" s="54"/>
      <c r="D260" s="54"/>
      <c r="E260" s="54"/>
      <c r="F260" s="71"/>
    </row>
    <row r="261" spans="1:6" ht="15" thickBot="1">
      <c r="A261" s="60" t="str">
        <f>IF(AND(COUNTA(A263:A269)=0,COUNTA(A275:A278)=0),"* INFORME O RESULTADO DO RECURSO VOLUNTÁRIO OU DO RECURSO DE OFÍCIO.","")</f>
        <v/>
      </c>
      <c r="B261" s="61"/>
      <c r="C261" s="61"/>
      <c r="D261" s="61"/>
      <c r="E261" s="61"/>
      <c r="F261" s="68"/>
    </row>
    <row r="262" spans="1:6">
      <c r="A262" s="40" t="s">
        <v>226</v>
      </c>
      <c r="B262" s="9"/>
      <c r="C262" s="10"/>
      <c r="D262" s="61"/>
      <c r="E262" s="61"/>
      <c r="F262" s="68" t="str">
        <f>IF(UPPER(A262)="X",IF($D$271="Sim","Recurso voluntário e de ofício "&amp;(SUBSTITUTE(C262,"ido","idos")),"Recurso voluntário " &amp; C262),"") &amp; " "</f>
        <v xml:space="preserve"> </v>
      </c>
    </row>
    <row r="263" spans="1:6">
      <c r="A263" s="42"/>
      <c r="B263" s="112" t="s">
        <v>227</v>
      </c>
      <c r="C263" s="113"/>
      <c r="D263" s="61"/>
      <c r="E263" s="61"/>
      <c r="F263" s="68" t="str">
        <f>IF(UPPER(A263)="X",IF($D$271="Sim","Recurso voluntário e de ofício "&amp;(SUBSTITUTE(B263,"ido","idos")),"Recurso voluntário " &amp; B263),"")</f>
        <v/>
      </c>
    </row>
    <row r="264" spans="1:6">
      <c r="A264" s="42"/>
      <c r="B264" s="112" t="s">
        <v>228</v>
      </c>
      <c r="C264" s="113"/>
      <c r="D264" s="61"/>
      <c r="E264" s="61"/>
      <c r="F264" s="68" t="str">
        <f t="shared" ref="F264:F269" si="8">IF(UPPER(A264)="X",IF($D$271="Sim","Recurso voluntário e de ofício "&amp;(SUBSTITUTE(B264,"ido","idos")),"Recurso voluntário " &amp; B264),"")</f>
        <v/>
      </c>
    </row>
    <row r="265" spans="1:6">
      <c r="A265" s="42"/>
      <c r="B265" s="112" t="s">
        <v>229</v>
      </c>
      <c r="C265" s="113"/>
      <c r="D265" s="61"/>
      <c r="E265" s="61"/>
      <c r="F265" s="68" t="str">
        <f t="shared" si="8"/>
        <v/>
      </c>
    </row>
    <row r="266" spans="1:6">
      <c r="A266" s="42" t="s">
        <v>189</v>
      </c>
      <c r="B266" s="121" t="s">
        <v>230</v>
      </c>
      <c r="C266" s="122"/>
      <c r="D266" s="61"/>
      <c r="E266" s="61"/>
      <c r="F266" s="68" t="str">
        <f t="shared" si="8"/>
        <v xml:space="preserve">Recurso voluntário Conhecido e desprovido. </v>
      </c>
    </row>
    <row r="267" spans="1:6">
      <c r="A267" s="42"/>
      <c r="B267" s="112" t="s">
        <v>231</v>
      </c>
      <c r="C267" s="113"/>
      <c r="D267" s="61"/>
      <c r="E267" s="61"/>
      <c r="F267" s="68" t="str">
        <f t="shared" si="8"/>
        <v/>
      </c>
    </row>
    <row r="268" spans="1:6">
      <c r="A268" s="42"/>
      <c r="B268" s="119" t="s">
        <v>232</v>
      </c>
      <c r="C268" s="120"/>
      <c r="D268" s="61"/>
      <c r="E268" s="61"/>
      <c r="F268" s="68" t="str">
        <f t="shared" si="8"/>
        <v/>
      </c>
    </row>
    <row r="269" spans="1:6" ht="15" thickBot="1">
      <c r="A269" s="43"/>
      <c r="B269" s="114" t="s">
        <v>233</v>
      </c>
      <c r="C269" s="115"/>
      <c r="D269" s="61"/>
      <c r="E269" s="61"/>
      <c r="F269" s="68" t="str">
        <f t="shared" si="8"/>
        <v/>
      </c>
    </row>
    <row r="270" spans="1:6" ht="15" thickBot="1">
      <c r="A270" s="62"/>
      <c r="B270" s="63"/>
      <c r="C270" s="63"/>
      <c r="D270" s="61"/>
      <c r="E270" s="61"/>
      <c r="F270" s="68"/>
    </row>
    <row r="271" spans="1:6" ht="15" thickBot="1">
      <c r="A271" s="64" t="s">
        <v>234</v>
      </c>
      <c r="B271" s="35"/>
      <c r="C271" s="35"/>
      <c r="D271" s="6" t="s">
        <v>12</v>
      </c>
      <c r="E271" s="61"/>
      <c r="F271" s="68"/>
    </row>
    <row r="272" spans="1:6">
      <c r="A272" s="60"/>
      <c r="B272" s="61"/>
      <c r="C272" s="61"/>
      <c r="D272" s="61"/>
      <c r="E272" s="61"/>
      <c r="F272" s="68"/>
    </row>
    <row r="273" spans="1:6" ht="15" thickBot="1">
      <c r="A273" s="60"/>
      <c r="B273" s="61"/>
      <c r="C273" s="61"/>
      <c r="D273" s="61"/>
      <c r="E273" s="61"/>
      <c r="F273" s="68"/>
    </row>
    <row r="274" spans="1:6">
      <c r="A274" s="40" t="s">
        <v>235</v>
      </c>
      <c r="B274" s="9"/>
      <c r="C274" s="10"/>
      <c r="D274" s="61"/>
      <c r="E274" s="61"/>
      <c r="F274" s="68"/>
    </row>
    <row r="275" spans="1:6">
      <c r="A275" s="42"/>
      <c r="B275" s="112" t="s">
        <v>227</v>
      </c>
      <c r="C275" s="113"/>
      <c r="D275" s="61"/>
      <c r="E275" s="61"/>
      <c r="F275" s="68" t="str">
        <f>IF(UPPER(A275)="X","Recurso de ofício " &amp; B275,"")</f>
        <v/>
      </c>
    </row>
    <row r="276" spans="1:6">
      <c r="A276" s="42"/>
      <c r="B276" s="112" t="s">
        <v>228</v>
      </c>
      <c r="C276" s="113"/>
      <c r="D276" s="61"/>
      <c r="E276" s="61"/>
      <c r="F276" s="68" t="str">
        <f>IF(UPPER(A276)="X","Recurso de ofício " &amp; B276,"")</f>
        <v/>
      </c>
    </row>
    <row r="277" spans="1:6">
      <c r="A277" s="42"/>
      <c r="B277" s="112" t="s">
        <v>229</v>
      </c>
      <c r="C277" s="113"/>
      <c r="D277" s="61"/>
      <c r="E277" s="61"/>
      <c r="F277" s="68" t="str">
        <f>IF(UPPER(A277)="X","Recurso de ofício " &amp; B277,"")</f>
        <v/>
      </c>
    </row>
    <row r="278" spans="1:6" ht="15" thickBot="1">
      <c r="A278" s="43"/>
      <c r="B278" s="114" t="s">
        <v>230</v>
      </c>
      <c r="C278" s="115"/>
      <c r="D278" s="61"/>
      <c r="E278" s="61"/>
      <c r="F278" s="68" t="str">
        <f>IF(UPPER(A278)="X","Recurso de ofício " &amp; B278,"")</f>
        <v/>
      </c>
    </row>
    <row r="279" spans="1:6" ht="15" thickBot="1">
      <c r="A279" s="38"/>
      <c r="B279" s="7"/>
      <c r="C279" s="7"/>
      <c r="F279" s="68" t="str">
        <f>IF(UPPER(A279)="X","Recurso de ofício " &amp; C279,"") &amp; " "</f>
        <v xml:space="preserve"> </v>
      </c>
    </row>
    <row r="280" spans="1:6" ht="14.45" customHeight="1">
      <c r="A280" s="40" t="s">
        <v>236</v>
      </c>
      <c r="B280" s="9"/>
      <c r="C280" s="36"/>
      <c r="F280" s="68"/>
    </row>
    <row r="281" spans="1:6" ht="302.45" customHeight="1">
      <c r="A281" s="106" t="str">
        <f>"EMENTA: "&amp;UPPER(_xlfn.CONCAT(F6:F164))&amp;"
"&amp;A256&amp;IF(UPPER(_xlfn.CONCAT(F166:F251))&lt;&gt;""," 
"&amp;UPPER(_xlfn.CONCAT(F166:F251)),"")&amp;"
"&amp;UPPER(_xlfn.CONCAT(F263:F278))</f>
        <v xml:space="preserve">EMENTA: 
ART. 150, § 4º, DO CTN. ART. 173, I, DO CTN . 
RECURSO VOLUNTÁRIO CONHECIDO E DESPROVIDO. </v>
      </c>
      <c r="B281" s="107"/>
      <c r="C281" s="108"/>
      <c r="D281" s="65"/>
      <c r="E281" s="65"/>
      <c r="F281" s="68"/>
    </row>
    <row r="282" spans="1:6" ht="15">
      <c r="A282" s="66"/>
      <c r="B282" s="67"/>
      <c r="C282" s="67"/>
      <c r="D282" s="67"/>
      <c r="E282" s="73"/>
      <c r="F282" s="74"/>
    </row>
    <row r="283" spans="1:6">
      <c r="A283" s="37"/>
      <c r="B283" s="37"/>
      <c r="C283" s="37"/>
      <c r="D283" s="37"/>
    </row>
    <row r="284" spans="1:6">
      <c r="A284" s="37"/>
      <c r="B284" s="37"/>
      <c r="C284" s="37"/>
      <c r="D284" s="37"/>
    </row>
    <row r="285" spans="1:6">
      <c r="A285" s="37"/>
      <c r="B285" s="37"/>
      <c r="C285" s="37"/>
      <c r="D285" s="37"/>
    </row>
    <row r="286" spans="1:6">
      <c r="A286" s="37"/>
      <c r="B286" s="37"/>
      <c r="C286" s="37"/>
      <c r="D286" s="37"/>
    </row>
    <row r="287" spans="1:6">
      <c r="A287" s="37"/>
      <c r="B287" s="37"/>
      <c r="C287" s="37"/>
      <c r="D287" s="37"/>
    </row>
    <row r="288" spans="1:6">
      <c r="A288" s="37"/>
      <c r="B288" s="37"/>
      <c r="C288" s="37"/>
      <c r="D288" s="37"/>
    </row>
    <row r="289" spans="1:4">
      <c r="A289" s="37"/>
      <c r="B289" s="37"/>
      <c r="C289" s="37"/>
      <c r="D289" s="37"/>
    </row>
    <row r="290" spans="1:4">
      <c r="A290" s="37"/>
      <c r="B290" s="37"/>
      <c r="C290" s="37"/>
      <c r="D290" s="37"/>
    </row>
    <row r="291" spans="1:4">
      <c r="A291" s="37"/>
      <c r="B291" s="37"/>
      <c r="C291" s="37"/>
      <c r="D291" s="37"/>
    </row>
    <row r="292" spans="1:4">
      <c r="A292" s="37"/>
      <c r="B292" s="37"/>
      <c r="C292" s="37"/>
      <c r="D292" s="37"/>
    </row>
    <row r="293" spans="1:4">
      <c r="A293" s="37"/>
      <c r="B293" s="37"/>
      <c r="C293" s="37"/>
      <c r="D293" s="37"/>
    </row>
    <row r="294" spans="1:4">
      <c r="A294" s="37"/>
      <c r="B294" s="37"/>
      <c r="C294" s="37"/>
      <c r="D294" s="37"/>
    </row>
    <row r="295" spans="1:4">
      <c r="A295" s="37"/>
      <c r="B295" s="37"/>
      <c r="C295" s="37"/>
      <c r="D295" s="37"/>
    </row>
    <row r="296" spans="1:4">
      <c r="A296" s="37"/>
      <c r="B296" s="37"/>
      <c r="C296" s="37"/>
      <c r="D296" s="37"/>
    </row>
    <row r="297" spans="1:4">
      <c r="A297" s="37"/>
      <c r="B297" s="37"/>
      <c r="C297" s="37"/>
      <c r="D297" s="37"/>
    </row>
    <row r="298" spans="1:4">
      <c r="A298" s="37"/>
      <c r="B298" s="37"/>
      <c r="C298" s="37"/>
      <c r="D298" s="37"/>
    </row>
    <row r="299" spans="1:4">
      <c r="A299" s="37"/>
      <c r="B299" s="37"/>
      <c r="C299" s="37"/>
      <c r="D299" s="37"/>
    </row>
    <row r="300" spans="1:4">
      <c r="A300" s="7"/>
      <c r="B300" s="7"/>
      <c r="C300" s="7"/>
    </row>
    <row r="301" spans="1:4">
      <c r="A301" s="7"/>
      <c r="B301" s="7"/>
      <c r="C301" s="7"/>
    </row>
    <row r="302" spans="1:4">
      <c r="A302" s="7"/>
      <c r="B302" s="7"/>
      <c r="C302" s="7"/>
    </row>
    <row r="303" spans="1:4">
      <c r="A303" s="7"/>
      <c r="B303" s="7"/>
      <c r="C303" s="7"/>
    </row>
    <row r="304" spans="1:4">
      <c r="A304" s="7"/>
      <c r="B304" s="7"/>
      <c r="C304" s="7"/>
    </row>
    <row r="305" spans="1:3">
      <c r="A305" s="7"/>
      <c r="B305" s="7"/>
      <c r="C305" s="7"/>
    </row>
  </sheetData>
  <sheetProtection sheet="1" objects="1" scenarios="1"/>
  <sortState xmlns:xlrd2="http://schemas.microsoft.com/office/spreadsheetml/2017/richdata2" ref="A32:C46">
    <sortCondition ref="B32:B46"/>
    <sortCondition ref="C32:C46"/>
  </sortState>
  <mergeCells count="49">
    <mergeCell ref="A1:A3"/>
    <mergeCell ref="E1:F1"/>
    <mergeCell ref="E2:F2"/>
    <mergeCell ref="B3:D3"/>
    <mergeCell ref="B1:D2"/>
    <mergeCell ref="E3:F3"/>
    <mergeCell ref="B17:C17"/>
    <mergeCell ref="B18:C18"/>
    <mergeCell ref="B19:C19"/>
    <mergeCell ref="B20:C20"/>
    <mergeCell ref="B21:C21"/>
    <mergeCell ref="A281:C281"/>
    <mergeCell ref="A176:C176"/>
    <mergeCell ref="A53:C53"/>
    <mergeCell ref="B276:C276"/>
    <mergeCell ref="B277:C277"/>
    <mergeCell ref="B278:C278"/>
    <mergeCell ref="A251:C251"/>
    <mergeCell ref="A255:E255"/>
    <mergeCell ref="B267:C267"/>
    <mergeCell ref="B268:C268"/>
    <mergeCell ref="B269:C269"/>
    <mergeCell ref="B263:C263"/>
    <mergeCell ref="B264:C264"/>
    <mergeCell ref="B265:C265"/>
    <mergeCell ref="B266:C266"/>
    <mergeCell ref="B275:C275"/>
    <mergeCell ref="B7:C7"/>
    <mergeCell ref="B8:C8"/>
    <mergeCell ref="B9:C9"/>
    <mergeCell ref="B16:C16"/>
    <mergeCell ref="A12:C12"/>
    <mergeCell ref="B22:C22"/>
    <mergeCell ref="B23:C23"/>
    <mergeCell ref="B24:C24"/>
    <mergeCell ref="B25:C25"/>
    <mergeCell ref="B26:C26"/>
    <mergeCell ref="A256:E259"/>
    <mergeCell ref="A31:C31"/>
    <mergeCell ref="A57:C57"/>
    <mergeCell ref="B172:C172"/>
    <mergeCell ref="B27:C27"/>
    <mergeCell ref="B166:C166"/>
    <mergeCell ref="B167:C167"/>
    <mergeCell ref="B168:C168"/>
    <mergeCell ref="B169:C169"/>
    <mergeCell ref="A105:C105"/>
    <mergeCell ref="A104:C104"/>
    <mergeCell ref="A162:C162"/>
  </mergeCells>
  <conditionalFormatting sqref="B266">
    <cfRule type="expression" dxfId="2" priority="13">
      <formula>#REF!&lt;&gt;""</formula>
    </cfRule>
  </conditionalFormatting>
  <conditionalFormatting sqref="B269">
    <cfRule type="expression" dxfId="1" priority="2">
      <formula>$A272&lt;&gt;""</formula>
    </cfRule>
  </conditionalFormatting>
  <conditionalFormatting sqref="B6:C6 B7:B10 B16:B28 C32:C51 C58:C80 C83:C103 B155:B158 C160 C163:C164 B166:B171 C177:C249 B263:B265 B267:B268 B275:B278">
    <cfRule type="expression" dxfId="0" priority="10">
      <formula>$A6&lt;&gt;""</formula>
    </cfRule>
  </conditionalFormatting>
  <dataValidations disablePrompts="1" count="4">
    <dataValidation type="list" allowBlank="1" showInputMessage="1" showErrorMessage="1" sqref="D12" xr:uid="{1CC3D318-B46B-4A9D-B5FC-5FA40F301C6B}">
      <formula1>"Sim,Não"</formula1>
    </dataValidation>
    <dataValidation type="list" allowBlank="1" showInputMessage="1" showErrorMessage="1" sqref="D272:D273" xr:uid="{5A0016AF-A6CC-42E8-8C17-5EEA0478200D}">
      <formula1>"Sim. Não."</formula1>
    </dataValidation>
    <dataValidation type="list" allowBlank="1" showInputMessage="1" showErrorMessage="1" sqref="D271" xr:uid="{FE184621-F144-47AE-A5C7-872A04C5BF3D}">
      <formula1>"Sim, Não"</formula1>
    </dataValidation>
    <dataValidation type="list" allowBlank="1" showInputMessage="1" showErrorMessage="1" error="Digite apenas X para selecionar." prompt="Digite X para selecionar." sqref="A6:A10 A16:A27 A32:A50 A58:A102 A106:A159 A166:A172 A177:A248 A263:A269 A275:A278" xr:uid="{ED56E771-FE71-4D87-955A-5FE81DBC51B7}">
      <formula1>"x,X"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AAF81282-B562-4245-A740-7C52F5B36FBD}">
          <x14:formula1>
            <xm:f>'Tabelas Auxiliares'!$A$4:$A$22</xm:f>
          </x14:formula1>
          <xm:sqref>E62 E79</xm:sqref>
        </x14:dataValidation>
        <x14:dataValidation type="list" allowBlank="1" showInputMessage="1" showErrorMessage="1" xr:uid="{0A478B42-8692-44A9-B563-919F10559842}">
          <x14:formula1>
            <xm:f>'Tabelas Auxiliares'!$A$26:$A$32</xm:f>
          </x14:formula1>
          <xm:sqref>E63:E64 E77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2CBA0-6F7C-4553-A971-7F585485F858}">
  <dimension ref="A3:A32"/>
  <sheetViews>
    <sheetView workbookViewId="0">
      <selection activeCell="A21" sqref="A21"/>
    </sheetView>
  </sheetViews>
  <sheetFormatPr defaultRowHeight="14.45"/>
  <cols>
    <col min="1" max="1" width="48.7109375" customWidth="1"/>
  </cols>
  <sheetData>
    <row r="3" spans="1:1">
      <c r="A3" s="2" t="s">
        <v>237</v>
      </c>
    </row>
    <row r="4" spans="1:1">
      <c r="A4" s="1" t="s">
        <v>238</v>
      </c>
    </row>
    <row r="5" spans="1:1">
      <c r="A5" s="1" t="s">
        <v>239</v>
      </c>
    </row>
    <row r="6" spans="1:1">
      <c r="A6" s="1" t="s">
        <v>240</v>
      </c>
    </row>
    <row r="7" spans="1:1">
      <c r="A7" s="1" t="s">
        <v>241</v>
      </c>
    </row>
    <row r="8" spans="1:1">
      <c r="A8" s="1" t="s">
        <v>242</v>
      </c>
    </row>
    <row r="9" spans="1:1">
      <c r="A9" s="1" t="s">
        <v>243</v>
      </c>
    </row>
    <row r="10" spans="1:1">
      <c r="A10" s="1" t="s">
        <v>244</v>
      </c>
    </row>
    <row r="11" spans="1:1">
      <c r="A11" s="1" t="s">
        <v>245</v>
      </c>
    </row>
    <row r="12" spans="1:1">
      <c r="A12" s="1" t="s">
        <v>246</v>
      </c>
    </row>
    <row r="13" spans="1:1">
      <c r="A13" s="1" t="s">
        <v>247</v>
      </c>
    </row>
    <row r="14" spans="1:1">
      <c r="A14" s="1" t="s">
        <v>248</v>
      </c>
    </row>
    <row r="15" spans="1:1">
      <c r="A15" s="1" t="s">
        <v>249</v>
      </c>
    </row>
    <row r="16" spans="1:1">
      <c r="A16" s="1" t="s">
        <v>250</v>
      </c>
    </row>
    <row r="17" spans="1:1">
      <c r="A17" s="1" t="s">
        <v>251</v>
      </c>
    </row>
    <row r="18" spans="1:1">
      <c r="A18" s="3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5" spans="1:1">
      <c r="A25" s="2" t="s">
        <v>252</v>
      </c>
    </row>
    <row r="26" spans="1:1">
      <c r="A26" s="1" t="s">
        <v>253</v>
      </c>
    </row>
    <row r="27" spans="1:1">
      <c r="A27" s="1" t="s">
        <v>254</v>
      </c>
    </row>
    <row r="28" spans="1:1">
      <c r="A28" s="1" t="s">
        <v>255</v>
      </c>
    </row>
    <row r="29" spans="1:1">
      <c r="A29" s="1" t="s">
        <v>256</v>
      </c>
    </row>
    <row r="30" spans="1:1">
      <c r="A30" s="1" t="s">
        <v>257</v>
      </c>
    </row>
    <row r="31" spans="1:1">
      <c r="A31" s="1" t="s">
        <v>258</v>
      </c>
    </row>
    <row r="32" spans="1:1">
      <c r="A32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Elisa Vidal Bernardo</dc:creator>
  <cp:keywords/>
  <dc:description/>
  <cp:lastModifiedBy/>
  <cp:revision/>
  <dcterms:created xsi:type="dcterms:W3CDTF">2024-08-14T15:15:38Z</dcterms:created>
  <dcterms:modified xsi:type="dcterms:W3CDTF">2024-11-14T19:21:54Z</dcterms:modified>
  <cp:category/>
  <cp:contentStatus/>
</cp:coreProperties>
</file>